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DOCUMENTOS - TRE\SECGA\SLIC\SEÇÃO DE LICITAÇÕES\Carol - provisória\2021\data center\"/>
    </mc:Choice>
  </mc:AlternateContent>
  <bookViews>
    <workbookView xWindow="-120" yWindow="-120" windowWidth="29040" windowHeight="15990" tabRatio="500" activeTab="1"/>
  </bookViews>
  <sheets>
    <sheet name="Planilha resumo" sheetId="1" r:id="rId1"/>
    <sheet name="Materiais e equipamentos" sheetId="3" r:id="rId2"/>
    <sheet name="Serviços" sheetId="2" r:id="rId3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26" i="2" l="1"/>
  <c r="G28" i="3"/>
  <c r="H28" i="3"/>
  <c r="G114" i="2"/>
  <c r="H38" i="2"/>
  <c r="G38" i="2"/>
  <c r="H71" i="3"/>
  <c r="G71" i="3"/>
  <c r="I28" i="3" l="1"/>
  <c r="I38" i="2"/>
  <c r="I71" i="3"/>
  <c r="H36" i="2"/>
  <c r="G36" i="2"/>
  <c r="I36" i="2" l="1"/>
  <c r="H114" i="2" l="1"/>
  <c r="I114" i="2" s="1"/>
  <c r="G112" i="2"/>
  <c r="H112" i="2"/>
  <c r="G113" i="2"/>
  <c r="H113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G32" i="2"/>
  <c r="H32" i="2"/>
  <c r="G33" i="2"/>
  <c r="H33" i="2"/>
  <c r="G34" i="2"/>
  <c r="H34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I18" i="2" l="1"/>
  <c r="I16" i="2"/>
  <c r="I25" i="2"/>
  <c r="I27" i="2"/>
  <c r="I30" i="2"/>
  <c r="I112" i="2"/>
  <c r="I113" i="2"/>
  <c r="I29" i="2"/>
  <c r="I23" i="2"/>
  <c r="I24" i="2"/>
  <c r="I26" i="2"/>
  <c r="I28" i="2"/>
  <c r="I34" i="2"/>
  <c r="I32" i="2"/>
  <c r="I15" i="2"/>
  <c r="I17" i="2"/>
  <c r="I19" i="2"/>
  <c r="I21" i="2"/>
  <c r="I33" i="2"/>
  <c r="I20" i="2"/>
  <c r="H43" i="2"/>
  <c r="G43" i="2"/>
  <c r="I43" i="2" l="1"/>
  <c r="H117" i="2" l="1"/>
  <c r="G117" i="2"/>
  <c r="H37" i="2"/>
  <c r="G37" i="2"/>
  <c r="H74" i="3"/>
  <c r="G74" i="3"/>
  <c r="H70" i="3"/>
  <c r="G70" i="3"/>
  <c r="H69" i="3"/>
  <c r="G69" i="3"/>
  <c r="H35" i="3"/>
  <c r="G35" i="3"/>
  <c r="H22" i="3"/>
  <c r="G22" i="3"/>
  <c r="I37" i="2" l="1"/>
  <c r="I22" i="3"/>
  <c r="I35" i="3"/>
  <c r="I74" i="3"/>
  <c r="I117" i="2"/>
  <c r="I69" i="3"/>
  <c r="I70" i="3"/>
  <c r="H15" i="3"/>
  <c r="H16" i="3"/>
  <c r="H18" i="3"/>
  <c r="H19" i="3"/>
  <c r="H21" i="3"/>
  <c r="H24" i="3"/>
  <c r="H25" i="3"/>
  <c r="H26" i="3"/>
  <c r="H27" i="3"/>
  <c r="H30" i="3"/>
  <c r="H31" i="3"/>
  <c r="H32" i="3"/>
  <c r="H33" i="3"/>
  <c r="H34" i="3"/>
  <c r="H38" i="3"/>
  <c r="H40" i="3"/>
  <c r="H42" i="3"/>
  <c r="H44" i="3"/>
  <c r="H45" i="3"/>
  <c r="H46" i="3"/>
  <c r="H47" i="3"/>
  <c r="H48" i="3"/>
  <c r="H49" i="3"/>
  <c r="H50" i="3"/>
  <c r="H54" i="3"/>
  <c r="H56" i="3"/>
  <c r="H58" i="3"/>
  <c r="H60" i="3"/>
  <c r="H62" i="3"/>
  <c r="H65" i="3"/>
  <c r="H66" i="3"/>
  <c r="H67" i="3"/>
  <c r="H68" i="3"/>
  <c r="H79" i="3"/>
  <c r="G15" i="3"/>
  <c r="G16" i="3"/>
  <c r="G18" i="3"/>
  <c r="G19" i="3"/>
  <c r="G21" i="3"/>
  <c r="G24" i="3"/>
  <c r="G25" i="3"/>
  <c r="G26" i="3"/>
  <c r="G27" i="3"/>
  <c r="G30" i="3"/>
  <c r="G31" i="3"/>
  <c r="G32" i="3"/>
  <c r="G33" i="3"/>
  <c r="G34" i="3"/>
  <c r="G38" i="3"/>
  <c r="G40" i="3"/>
  <c r="G42" i="3"/>
  <c r="G44" i="3"/>
  <c r="G45" i="3"/>
  <c r="G46" i="3"/>
  <c r="G47" i="3"/>
  <c r="G48" i="3"/>
  <c r="G49" i="3"/>
  <c r="G50" i="3"/>
  <c r="G54" i="3"/>
  <c r="G56" i="3"/>
  <c r="G58" i="3"/>
  <c r="G60" i="3"/>
  <c r="G62" i="3"/>
  <c r="G65" i="3"/>
  <c r="G66" i="3"/>
  <c r="G67" i="3"/>
  <c r="G68" i="3"/>
  <c r="G79" i="3"/>
  <c r="H14" i="3"/>
  <c r="G14" i="3"/>
  <c r="H35" i="2"/>
  <c r="H39" i="2"/>
  <c r="H41" i="2"/>
  <c r="H42" i="2"/>
  <c r="H44" i="2"/>
  <c r="H45" i="2"/>
  <c r="H46" i="2"/>
  <c r="H47" i="2"/>
  <c r="H48" i="2"/>
  <c r="H50" i="2"/>
  <c r="H51" i="2"/>
  <c r="H52" i="2"/>
  <c r="H53" i="2"/>
  <c r="H54" i="2"/>
  <c r="H55" i="2"/>
  <c r="H56" i="2"/>
  <c r="H59" i="2"/>
  <c r="H60" i="2"/>
  <c r="H61" i="2"/>
  <c r="H62" i="2"/>
  <c r="H64" i="2"/>
  <c r="H65" i="2"/>
  <c r="H66" i="2"/>
  <c r="H67" i="2"/>
  <c r="H68" i="2"/>
  <c r="H69" i="2"/>
  <c r="H70" i="2"/>
  <c r="H71" i="2"/>
  <c r="H72" i="2"/>
  <c r="H73" i="2"/>
  <c r="H74" i="2"/>
  <c r="H76" i="2"/>
  <c r="H77" i="2"/>
  <c r="H78" i="2"/>
  <c r="H79" i="2"/>
  <c r="H81" i="2"/>
  <c r="H82" i="2"/>
  <c r="H83" i="2"/>
  <c r="H84" i="2"/>
  <c r="H85" i="2"/>
  <c r="H86" i="2"/>
  <c r="H88" i="2"/>
  <c r="H90" i="2"/>
  <c r="H93" i="2"/>
  <c r="H95" i="2"/>
  <c r="H97" i="2"/>
  <c r="H99" i="2"/>
  <c r="H101" i="2"/>
  <c r="H103" i="2"/>
  <c r="H104" i="2"/>
  <c r="H105" i="2"/>
  <c r="H107" i="2"/>
  <c r="H108" i="2"/>
  <c r="H109" i="2"/>
  <c r="H111" i="2"/>
  <c r="H116" i="2"/>
  <c r="H119" i="2"/>
  <c r="H120" i="2"/>
  <c r="H122" i="2"/>
  <c r="H123" i="2"/>
  <c r="G35" i="2"/>
  <c r="G39" i="2"/>
  <c r="G41" i="2"/>
  <c r="G42" i="2"/>
  <c r="G44" i="2"/>
  <c r="G45" i="2"/>
  <c r="G46" i="2"/>
  <c r="G47" i="2"/>
  <c r="G48" i="2"/>
  <c r="G50" i="2"/>
  <c r="G51" i="2"/>
  <c r="G52" i="2"/>
  <c r="G53" i="2"/>
  <c r="G54" i="2"/>
  <c r="G55" i="2"/>
  <c r="G56" i="2"/>
  <c r="G59" i="2"/>
  <c r="G60" i="2"/>
  <c r="G61" i="2"/>
  <c r="G62" i="2"/>
  <c r="G64" i="2"/>
  <c r="G65" i="2"/>
  <c r="G66" i="2"/>
  <c r="G67" i="2"/>
  <c r="G68" i="2"/>
  <c r="G69" i="2"/>
  <c r="G70" i="2"/>
  <c r="G71" i="2"/>
  <c r="G72" i="2"/>
  <c r="G73" i="2"/>
  <c r="G74" i="2"/>
  <c r="G76" i="2"/>
  <c r="G77" i="2"/>
  <c r="G78" i="2"/>
  <c r="G79" i="2"/>
  <c r="G81" i="2"/>
  <c r="G82" i="2"/>
  <c r="G83" i="2"/>
  <c r="G84" i="2"/>
  <c r="G85" i="2"/>
  <c r="G86" i="2"/>
  <c r="G88" i="2"/>
  <c r="G90" i="2"/>
  <c r="G93" i="2"/>
  <c r="G95" i="2"/>
  <c r="G97" i="2"/>
  <c r="G99" i="2"/>
  <c r="G101" i="2"/>
  <c r="G103" i="2"/>
  <c r="G104" i="2"/>
  <c r="G105" i="2"/>
  <c r="G107" i="2"/>
  <c r="G108" i="2"/>
  <c r="G109" i="2"/>
  <c r="G111" i="2"/>
  <c r="G116" i="2"/>
  <c r="G119" i="2"/>
  <c r="G120" i="2"/>
  <c r="G122" i="2"/>
  <c r="G123" i="2"/>
  <c r="I76" i="3" l="1"/>
  <c r="I120" i="2"/>
  <c r="I82" i="2"/>
  <c r="I62" i="2"/>
  <c r="I56" i="2"/>
  <c r="I39" i="2"/>
  <c r="I119" i="2"/>
  <c r="I99" i="2"/>
  <c r="I47" i="2"/>
  <c r="I42" i="2"/>
  <c r="I107" i="2"/>
  <c r="I109" i="2"/>
  <c r="I90" i="2"/>
  <c r="I85" i="2"/>
  <c r="I81" i="2"/>
  <c r="I51" i="2"/>
  <c r="I34" i="3"/>
  <c r="I30" i="3"/>
  <c r="I62" i="3"/>
  <c r="I54" i="3"/>
  <c r="I47" i="3"/>
  <c r="I50" i="3"/>
  <c r="I60" i="3"/>
  <c r="I46" i="3"/>
  <c r="I42" i="3"/>
  <c r="I58" i="3"/>
  <c r="I45" i="3"/>
  <c r="I49" i="3"/>
  <c r="I40" i="3"/>
  <c r="I21" i="3"/>
  <c r="I23" i="3" s="1"/>
  <c r="I38" i="3"/>
  <c r="I101" i="2"/>
  <c r="I25" i="3"/>
  <c r="I122" i="2"/>
  <c r="I108" i="2"/>
  <c r="I88" i="2"/>
  <c r="I83" i="2"/>
  <c r="I79" i="2"/>
  <c r="I14" i="3"/>
  <c r="I56" i="3"/>
  <c r="I48" i="3"/>
  <c r="I44" i="3"/>
  <c r="I31" i="3"/>
  <c r="I26" i="3"/>
  <c r="I77" i="2"/>
  <c r="I33" i="3"/>
  <c r="I123" i="2"/>
  <c r="I116" i="2"/>
  <c r="I118" i="2" s="1"/>
  <c r="I68" i="3"/>
  <c r="I67" i="3"/>
  <c r="I65" i="3"/>
  <c r="I27" i="3"/>
  <c r="I24" i="3"/>
  <c r="I19" i="3"/>
  <c r="I18" i="3"/>
  <c r="I20" i="3" s="1"/>
  <c r="I16" i="3"/>
  <c r="I15" i="3"/>
  <c r="I32" i="3"/>
  <c r="I111" i="2"/>
  <c r="I124" i="2" s="1"/>
  <c r="I79" i="3"/>
  <c r="I80" i="3" s="1"/>
  <c r="I105" i="2"/>
  <c r="I104" i="2"/>
  <c r="I103" i="2"/>
  <c r="I97" i="2"/>
  <c r="I95" i="2"/>
  <c r="I93" i="2"/>
  <c r="I84" i="2"/>
  <c r="I72" i="2"/>
  <c r="I50" i="2"/>
  <c r="I35" i="2"/>
  <c r="I46" i="2"/>
  <c r="I41" i="2"/>
  <c r="I45" i="2"/>
  <c r="I61" i="2"/>
  <c r="I48" i="2"/>
  <c r="I44" i="2"/>
  <c r="I86" i="2"/>
  <c r="I78" i="2"/>
  <c r="I76" i="2"/>
  <c r="I74" i="2"/>
  <c r="I73" i="2"/>
  <c r="I71" i="2"/>
  <c r="I70" i="2"/>
  <c r="I69" i="2"/>
  <c r="I68" i="2"/>
  <c r="I67" i="2"/>
  <c r="I66" i="2"/>
  <c r="I65" i="2"/>
  <c r="I64" i="2"/>
  <c r="I60" i="2"/>
  <c r="I59" i="2"/>
  <c r="I55" i="2"/>
  <c r="I54" i="2"/>
  <c r="I53" i="2"/>
  <c r="I52" i="2"/>
  <c r="I66" i="3"/>
  <c r="I43" i="3" l="1"/>
  <c r="I72" i="3"/>
  <c r="I77" i="3" s="1"/>
  <c r="C27" i="1" s="1"/>
  <c r="I110" i="2"/>
  <c r="C13" i="1" s="1"/>
  <c r="D13" i="1" s="1"/>
  <c r="I106" i="2"/>
  <c r="C10" i="1" s="1"/>
  <c r="D10" i="1" s="1"/>
  <c r="I100" i="2"/>
  <c r="C9" i="1" s="1"/>
  <c r="D9" i="1" s="1"/>
  <c r="I121" i="2"/>
  <c r="C12" i="1" s="1"/>
  <c r="D12" i="1" s="1"/>
  <c r="I57" i="2"/>
  <c r="C6" i="1" s="1"/>
  <c r="D6" i="1" s="1"/>
  <c r="I29" i="3"/>
  <c r="C22" i="1" s="1"/>
  <c r="D22" i="1" s="1"/>
  <c r="I63" i="3"/>
  <c r="C26" i="1" s="1"/>
  <c r="D26" i="1" s="1"/>
  <c r="I51" i="3"/>
  <c r="I36" i="3"/>
  <c r="I17" i="3"/>
  <c r="C24" i="1"/>
  <c r="D24" i="1" s="1"/>
  <c r="I80" i="2"/>
  <c r="C7" i="1" s="1"/>
  <c r="I91" i="2"/>
  <c r="C8" i="1" s="1"/>
  <c r="D8" i="1" s="1"/>
  <c r="C14" i="1"/>
  <c r="D14" i="1" s="1"/>
  <c r="C20" i="1"/>
  <c r="D20" i="1" s="1"/>
  <c r="C28" i="1"/>
  <c r="D28" i="1" s="1"/>
  <c r="C11" i="1"/>
  <c r="I81" i="3" l="1"/>
  <c r="C21" i="1"/>
  <c r="D21" i="1" s="1"/>
  <c r="C19" i="1"/>
  <c r="D19" i="1" s="1"/>
  <c r="C23" i="1"/>
  <c r="D23" i="1" s="1"/>
  <c r="C25" i="1"/>
  <c r="D25" i="1" s="1"/>
  <c r="D7" i="1"/>
  <c r="D11" i="1"/>
  <c r="C29" i="1" l="1"/>
  <c r="D15" i="1"/>
  <c r="D27" i="1"/>
  <c r="D29" i="1" l="1"/>
  <c r="D32" i="1" s="1"/>
</calcChain>
</file>

<file path=xl/comments1.xml><?xml version="1.0" encoding="utf-8"?>
<comments xmlns="http://schemas.openxmlformats.org/spreadsheetml/2006/main">
  <authors>
    <author>Zilmar</author>
  </authors>
  <commentList>
    <comment ref="A2" authorId="0" shapeId="0">
      <text>
        <r>
          <rPr>
            <b/>
            <sz val="9"/>
            <color indexed="81"/>
            <rFont val="Segoe UI"/>
            <family val="2"/>
          </rPr>
          <t>Zilmar:
Preencha os valores de mão de obra ou valor unitário (células em verde) para as planilhas de Serviços e Materiais e Equipamentos</t>
        </r>
      </text>
    </comment>
  </commentList>
</comments>
</file>

<file path=xl/comments2.xml><?xml version="1.0" encoding="utf-8"?>
<comments xmlns="http://schemas.openxmlformats.org/spreadsheetml/2006/main">
  <authors>
    <author>Adriano Antenor Campos</author>
  </authors>
  <commentList>
    <comment ref="AH91" authorId="0" shapeId="0">
      <text>
        <r>
          <rPr>
            <b/>
            <sz val="9"/>
            <color rgb="FF000000"/>
            <rFont val="Tahoma"/>
            <family val="2"/>
          </rPr>
          <t>Adriano Antenor Campos: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Valor do Balancim= R$14,00</t>
        </r>
      </text>
    </comment>
  </commentList>
</comments>
</file>

<file path=xl/sharedStrings.xml><?xml version="1.0" encoding="utf-8"?>
<sst xmlns="http://schemas.openxmlformats.org/spreadsheetml/2006/main" count="557" uniqueCount="400">
  <si>
    <t>SERVIÇOS</t>
  </si>
  <si>
    <t>QTDE</t>
  </si>
  <si>
    <t>DESCRIÇÃO</t>
  </si>
  <si>
    <t>VALOR UNITÁRIO</t>
  </si>
  <si>
    <t>TOTAL</t>
  </si>
  <si>
    <t>TOTAL 1</t>
  </si>
  <si>
    <t>EQUIPAMENTOS</t>
  </si>
  <si>
    <t>TOTAL 2</t>
  </si>
  <si>
    <t>TOTAL GERAL</t>
  </si>
  <si>
    <t>OBJETO: QG</t>
  </si>
  <si>
    <t xml:space="preserve"> </t>
  </si>
  <si>
    <t>PREÇO UNITÁRIO  (R$)</t>
  </si>
  <si>
    <t>PREÇO TOTAL (R$)</t>
  </si>
  <si>
    <t xml:space="preserve"> (R$)</t>
  </si>
  <si>
    <t>ITEM</t>
  </si>
  <si>
    <t>DISCRIMINAÇÃO</t>
  </si>
  <si>
    <t>QDADE</t>
  </si>
  <si>
    <t>UNID.</t>
  </si>
  <si>
    <t xml:space="preserve">UNIT. </t>
  </si>
  <si>
    <t>UNIT.</t>
  </si>
  <si>
    <t>MATERIAL</t>
  </si>
  <si>
    <t>MÃO/OBRA</t>
  </si>
  <si>
    <t>TOTAL MAT</t>
  </si>
  <si>
    <t>TOTAL M.O</t>
  </si>
  <si>
    <t>TOTAL DO ITEM</t>
  </si>
  <si>
    <t>1.1</t>
  </si>
  <si>
    <t>1.1.1</t>
  </si>
  <si>
    <t>1.2</t>
  </si>
  <si>
    <t>INSTAÇÕES DO CANTEIRO DE OBRAS</t>
  </si>
  <si>
    <t>1.2.1</t>
  </si>
  <si>
    <t>1.2.2</t>
  </si>
  <si>
    <t>1.3</t>
  </si>
  <si>
    <t>1.3.1</t>
  </si>
  <si>
    <t>1.3.2</t>
  </si>
  <si>
    <t>und</t>
  </si>
  <si>
    <t>1.4</t>
  </si>
  <si>
    <t>1.4.1</t>
  </si>
  <si>
    <t>1.4.2</t>
  </si>
  <si>
    <t>1.4.3</t>
  </si>
  <si>
    <t>1.4.4</t>
  </si>
  <si>
    <t>1.4.5</t>
  </si>
  <si>
    <t>1.5.1</t>
  </si>
  <si>
    <t>1.5.2</t>
  </si>
  <si>
    <t>1.5.4</t>
  </si>
  <si>
    <t>1.5.5</t>
  </si>
  <si>
    <t>1.5.6</t>
  </si>
  <si>
    <t>2.1</t>
  </si>
  <si>
    <t>2.1.1</t>
  </si>
  <si>
    <t>2.1.2</t>
  </si>
  <si>
    <t>2.2</t>
  </si>
  <si>
    <t>2.2.1</t>
  </si>
  <si>
    <t>2.2.2</t>
  </si>
  <si>
    <t>2.2.3</t>
  </si>
  <si>
    <t>2.2.4</t>
  </si>
  <si>
    <t>2.2.5</t>
  </si>
  <si>
    <t>2.3</t>
  </si>
  <si>
    <t>2.3.1</t>
  </si>
  <si>
    <t>2.4</t>
  </si>
  <si>
    <t>2.4.1</t>
  </si>
  <si>
    <t>2.4.2</t>
  </si>
  <si>
    <t>2.4.3</t>
  </si>
  <si>
    <t>2.5</t>
  </si>
  <si>
    <t>ATERRAMENTO</t>
  </si>
  <si>
    <t>INSTALAÇÕES ELÉTRICAS</t>
  </si>
  <si>
    <t xml:space="preserve">AR CONDICIONADO </t>
  </si>
  <si>
    <t>3.1</t>
  </si>
  <si>
    <t>AR DE PRECISÃO - DATA CENTER</t>
  </si>
  <si>
    <t>3.2</t>
  </si>
  <si>
    <t>DIFUSÃO DE AR</t>
  </si>
  <si>
    <t>3.2.1</t>
  </si>
  <si>
    <t>3.3</t>
  </si>
  <si>
    <t>3.5.1</t>
  </si>
  <si>
    <t>3.4</t>
  </si>
  <si>
    <t>3.4.1</t>
  </si>
  <si>
    <t>4.0</t>
  </si>
  <si>
    <t>SISTEMA DE SUPERVISÃO E MONITORAMENTO SGUAD</t>
  </si>
  <si>
    <t>4.1</t>
  </si>
  <si>
    <t>5.1</t>
  </si>
  <si>
    <t>5.2</t>
  </si>
  <si>
    <t>5.3</t>
  </si>
  <si>
    <t>PROJETOS EXECUTIVOS E AS BUILT</t>
  </si>
  <si>
    <t>6.1</t>
  </si>
  <si>
    <t>6.2</t>
  </si>
  <si>
    <t>6.3</t>
  </si>
  <si>
    <t>LIMPEZA</t>
  </si>
  <si>
    <t>TREINAMENTO E COMISSIONAMENTO DA OBRA</t>
  </si>
  <si>
    <t>Total</t>
  </si>
  <si>
    <t xml:space="preserve"> Rev00</t>
  </si>
  <si>
    <t>PREÇO UNITÁRIO (R$)</t>
  </si>
  <si>
    <t>Obs.</t>
  </si>
  <si>
    <t>CLIMATIZAÇÃO</t>
  </si>
  <si>
    <t>RACK - REGUAS e ACESSÓRIOS</t>
  </si>
  <si>
    <t>4.2</t>
  </si>
  <si>
    <t>CONJUNTO DETECÇÃO, ALARME DE INCÊNDIO</t>
  </si>
  <si>
    <t>SISTEMA DE DETECÇÃO E ALARME</t>
  </si>
  <si>
    <t>SISTEMA DE DETECÇÃO PRECOCE - VESDA</t>
  </si>
  <si>
    <t>MATERIAIS E EQUIPAMENTOS</t>
  </si>
  <si>
    <t>Cj</t>
  </si>
  <si>
    <t>4.3</t>
  </si>
  <si>
    <t>4.4</t>
  </si>
  <si>
    <t>cj</t>
  </si>
  <si>
    <t xml:space="preserve">m2 </t>
  </si>
  <si>
    <t>m2</t>
  </si>
  <si>
    <t>2.1.4</t>
  </si>
  <si>
    <t>INSTALAÇÕES ELÉTRICAS - QUADROS ELÉTRICOS (MDO e MATERIAIS DE ACABAMENTO)</t>
  </si>
  <si>
    <t>2.2.6</t>
  </si>
  <si>
    <t>2.2.7</t>
  </si>
  <si>
    <t>INSTALAÇÕES ELÉTRICAS - QUADROS ELÉTRICOS (LEITOS E INFRA ESTRUTURA SECA)</t>
  </si>
  <si>
    <t>2.3.2</t>
  </si>
  <si>
    <t>2.3.3</t>
  </si>
  <si>
    <t>2.4.4</t>
  </si>
  <si>
    <t>2.4.5</t>
  </si>
  <si>
    <t>2.4.6</t>
  </si>
  <si>
    <t>8.1</t>
  </si>
  <si>
    <t>8.2</t>
  </si>
  <si>
    <t>7.1</t>
  </si>
  <si>
    <t>7.2</t>
  </si>
  <si>
    <t>10.1</t>
  </si>
  <si>
    <t>10.2</t>
  </si>
  <si>
    <t>SERVIÇOS DE MOVING</t>
  </si>
  <si>
    <t>9.1</t>
  </si>
  <si>
    <t>9.2</t>
  </si>
  <si>
    <t>1.2.3</t>
  </si>
  <si>
    <t>1.2.4</t>
  </si>
  <si>
    <t>1.3.3</t>
  </si>
  <si>
    <t>1.3.4</t>
  </si>
  <si>
    <t>1.3.5</t>
  </si>
  <si>
    <t>1.3.6</t>
  </si>
  <si>
    <t>1.4.6</t>
  </si>
  <si>
    <t>1.5.3</t>
  </si>
  <si>
    <t>1.5.7</t>
  </si>
  <si>
    <t>2.1.3</t>
  </si>
  <si>
    <t xml:space="preserve">INSTALAÇÕES ELÉTRICAS </t>
  </si>
  <si>
    <t>2.2.8</t>
  </si>
  <si>
    <t>2.2.9</t>
  </si>
  <si>
    <t>2.2.10</t>
  </si>
  <si>
    <t>2.2.11</t>
  </si>
  <si>
    <t>2,3.4</t>
  </si>
  <si>
    <t>Quadros elétricos QA-UPS-A e QA-UPS-B</t>
  </si>
  <si>
    <t>SISTEMA COMPLEMENTARES</t>
  </si>
  <si>
    <t>SISTEMA DE SEGURANCA PATRIMONIAL</t>
  </si>
  <si>
    <t>CFTV</t>
  </si>
  <si>
    <t>CONTROLE DE ACESSO</t>
  </si>
  <si>
    <t>7.3</t>
  </si>
  <si>
    <t>7.4</t>
  </si>
  <si>
    <t>7.5</t>
  </si>
  <si>
    <t>7.6</t>
  </si>
  <si>
    <t xml:space="preserve"> UPS</t>
  </si>
  <si>
    <t>interfaces de comunicação para UPS</t>
  </si>
  <si>
    <t>SISTEMAS COMPLEMENTARES  - CONTROLE DE ACESSO, CFTV, DETECACÃO E COMBATE A INCÊNDIO</t>
  </si>
  <si>
    <t xml:space="preserve">Tampas cegas metálicas para 1 U </t>
  </si>
  <si>
    <t>5.4</t>
  </si>
  <si>
    <t>5.5</t>
  </si>
  <si>
    <t>6.1.1</t>
  </si>
  <si>
    <t>6.2.1</t>
  </si>
  <si>
    <t>6.3.1</t>
  </si>
  <si>
    <t>8.1.1</t>
  </si>
  <si>
    <t>8.2.1</t>
  </si>
  <si>
    <t>8.3</t>
  </si>
  <si>
    <t>8.3.1</t>
  </si>
  <si>
    <t>8.4</t>
  </si>
  <si>
    <t>8.4.1</t>
  </si>
  <si>
    <t>8.5</t>
  </si>
  <si>
    <t>8.5.1</t>
  </si>
  <si>
    <t>9.3</t>
  </si>
  <si>
    <t>9.4</t>
  </si>
  <si>
    <t>Demais acessórios de infraestrutura seca da sala de TI</t>
  </si>
  <si>
    <t>COMBATE A INCÊNDIO COM GÁS INERTE</t>
  </si>
  <si>
    <t>SISTEMA DE SUPERVISÃO</t>
  </si>
  <si>
    <t>INFRAESTRUTURA SISTEMA AUXILIÁRES</t>
  </si>
  <si>
    <t>Serviço de instalações e montagens elétricas complementares</t>
  </si>
  <si>
    <t xml:space="preserve">Data book digital e físico da obra </t>
  </si>
  <si>
    <t>ORÇAMENTO RESUMO</t>
  </si>
  <si>
    <t>MÃO DE OBRA DE ENGENHARIA E GERENCIAMENTO</t>
  </si>
  <si>
    <t>7.7</t>
  </si>
  <si>
    <t>INSTALAÇÃO DE QUADROS ELÉTRICOS PDU A E PDU B</t>
  </si>
  <si>
    <t>SERVICOS DE VACUO E CARGA DE GAS REFRIGERANTE</t>
  </si>
  <si>
    <t>m</t>
  </si>
  <si>
    <t>2.5.1</t>
  </si>
  <si>
    <t>2.6</t>
  </si>
  <si>
    <t>2.6.1</t>
  </si>
  <si>
    <t>Elétrica</t>
  </si>
  <si>
    <t>Cabeamento</t>
  </si>
  <si>
    <t xml:space="preserve">Serviços Elétricos auxiliares </t>
  </si>
  <si>
    <t>Sistemas de Refrigeração de Precisão e auxiliares</t>
  </si>
  <si>
    <t>UPS</t>
  </si>
  <si>
    <t>Sala outdoor</t>
  </si>
  <si>
    <t>Quadros elétricos</t>
  </si>
  <si>
    <t>Sistemas complementares</t>
  </si>
  <si>
    <t>cabling</t>
  </si>
  <si>
    <t>Quadros Elétricos</t>
  </si>
  <si>
    <t>QUADROS ELÉTRICOS e BARRAMENTO BLINDADOS</t>
  </si>
  <si>
    <t>5.6</t>
  </si>
  <si>
    <t>9.5</t>
  </si>
  <si>
    <t>9.7</t>
  </si>
  <si>
    <t>9B</t>
  </si>
  <si>
    <t>9A</t>
  </si>
  <si>
    <t>ITENS COMPLEMENTARES E MISCELANEAS</t>
  </si>
  <si>
    <t>1.3.7</t>
  </si>
  <si>
    <t>1.4.7</t>
  </si>
  <si>
    <t>1.4.8</t>
  </si>
  <si>
    <t>1.5</t>
  </si>
  <si>
    <t>Quadro de entrada</t>
  </si>
  <si>
    <t>Sala Segura</t>
  </si>
  <si>
    <t>Fornecimento de Réguas não gerenciáveis, 30 A, com 16 tomadas padrão ABNT 30 A</t>
  </si>
  <si>
    <t>Serviços de Moving</t>
  </si>
  <si>
    <t>Serviços de Projeto executivos</t>
  </si>
  <si>
    <t>Moving</t>
  </si>
  <si>
    <t>Projeto Executivo</t>
  </si>
  <si>
    <t>HH</t>
  </si>
  <si>
    <t>unidades</t>
  </si>
  <si>
    <t>Unidades</t>
  </si>
  <si>
    <t>metros</t>
  </si>
  <si>
    <t>unidade</t>
  </si>
  <si>
    <t>1.1.2</t>
  </si>
  <si>
    <t>1.1.3</t>
  </si>
  <si>
    <t>1.1.4</t>
  </si>
  <si>
    <t>1.1.5</t>
  </si>
  <si>
    <t>1.1.6</t>
  </si>
  <si>
    <t>1.1.7</t>
  </si>
  <si>
    <t>valor</t>
  </si>
  <si>
    <t>1.2.5</t>
  </si>
  <si>
    <t>1.2.6</t>
  </si>
  <si>
    <t>1.2.7</t>
  </si>
  <si>
    <t>1.2.8</t>
  </si>
  <si>
    <t>MOBILIZAÇÃO - SINAPI 12689 ( 88273+88243+88267+88264+88261+88239+88325+88310+88247+88316)</t>
  </si>
  <si>
    <t>MOBILIZAÇÃO - Preparação de local para receber Containers/ou salas Sinapi   73960/001 (88264+88316+392+979+1875+2673+3406+4472+7701+12056+12081+12344)</t>
  </si>
  <si>
    <t>INSTALAÇÕES PROVISÓRIAS -Fechamento de canteiro de obras, tapumes e outros materiais( 88262+88310+88316+1106+1351+4491+5061+5333)</t>
  </si>
  <si>
    <t>Valor</t>
  </si>
  <si>
    <t>metro</t>
  </si>
  <si>
    <t>Serviços de programação/testes comissionamento e treinamento de todo o sistema de detecção  a incêndio. Engenheiro Mecânico 91677 (Sinapi Adequado)</t>
  </si>
  <si>
    <t>Remoção de entulhos - Caçambas para remoção final - Sinapi 88316. 2 Servente com encargos por 40 horas, totalizando 80 horas</t>
  </si>
  <si>
    <t>Datacenter TRE PR</t>
  </si>
  <si>
    <t>Quadro elétrico QTGMG</t>
  </si>
  <si>
    <t>Quadros elétricos TRAFO A e B</t>
  </si>
  <si>
    <t xml:space="preserve">CABEAMENTO LÓGICO DATACENTER </t>
  </si>
  <si>
    <t xml:space="preserve">CUSTO TOTAL DE CABLING DATACENTER </t>
  </si>
  <si>
    <t>CUSTO TOTAL DE CABLING (AJUSTES)</t>
  </si>
  <si>
    <t>CUSTO TOTAL DE CABLING DC + AJUSTES</t>
  </si>
  <si>
    <t>Confinamento de corredor quente com portas e portas de fechamento</t>
  </si>
  <si>
    <t>Limpeza final da obra - Mão de obra especializada para limpeza do Datacenter. Sinapi 88316. 2 Servente com encargos por 80 horas, totalizando 120 horas</t>
  </si>
  <si>
    <t>Fornecimento e instalação de sistema de cabeamento lógico ótico interno ao DC</t>
  </si>
  <si>
    <t xml:space="preserve">Materiais </t>
  </si>
  <si>
    <t>SISTEMA DE CABEAMENTO LÓGIGO ÓTICO</t>
  </si>
  <si>
    <t>Outros</t>
  </si>
  <si>
    <t>REV: opção 3</t>
  </si>
  <si>
    <t>Quadro elétrico QFACP1 a 4</t>
  </si>
  <si>
    <t>STS de 16 A</t>
  </si>
  <si>
    <t>Piso elevado para DC container</t>
  </si>
  <si>
    <t xml:space="preserve">Painel convencional de controle de extinção com todos os acessórios conforme especificação </t>
  </si>
  <si>
    <t>PROJETO EXECUTIVO</t>
  </si>
  <si>
    <t>CONSTRUÇÃO E PREPARAÇÃO DE AREA EXTERNA PARA RECEBER  DC CONTAINER, PLATAFORMA E ACESSO</t>
  </si>
  <si>
    <t xml:space="preserve">ESCAVAÇÃO DE 47,20 M2 COM 200 MM DE PROFUNDIDADE PARA CONSTRUÇÃO DE BASE RADIER  = 9,4 M3 </t>
  </si>
  <si>
    <t>M3</t>
  </si>
  <si>
    <t>ACABAMENTO E REGULARIZACÃO DE ENTORNO</t>
  </si>
  <si>
    <t>BARRAS DE AÇO, TIPO GUARD RAIL PARA PROTEÇÃO DE FACHADA DO DC CONTAINER</t>
  </si>
  <si>
    <t>M</t>
  </si>
  <si>
    <t>CONSTRUÇÀO DE CAIXAS DE PASSAGEM PARA CHEGADA DE ALIMENTADORES E FIBRAS</t>
  </si>
  <si>
    <t>INFRAESTRUTURA INTERNA AO DC CONTAINER E FECHAMENTOS SOMENTE CUSTOS DE MÃO DE OBRA</t>
  </si>
  <si>
    <t>ELETROCALHA PERFURADA PARA RECEBER LINHAS DE FIBRA ÓTICAS A E B E INFRA ESTRTURA ASSOCAIDAS</t>
  </si>
  <si>
    <t>ESCAVAÇÃO DE VALETA DE 500 MM DE PROFUNDIDADE, COM 3 TUBULAÇOES DE 80 MM, ENVELOPADAS, COM FITA DE AVISO DE ESCAVAÇÃO, TOTALIZANDO APROXIMADAMENTE 35 M</t>
  </si>
  <si>
    <t>TUBOS GALVANIZADOS PARA DESCIDA DE LEITOS AEREOS PRA ENTRAR NAS CAIXAS DE PASSAGENS, SENDO 3 POR LINHA, COM APROX 5 M POR TUBO, TOTALIZADO 30 M</t>
  </si>
  <si>
    <t>INFRAESTRUTURA EXTERNA PARA CONEXÃO DE FIBRA ÓTICA E ELÉTRICA</t>
  </si>
  <si>
    <t>ELETROCALHA PERFURADA PARA RECEBER LINHAS ELÉTRICAS A E B (200 X100 MM) E INFRA ESTRTURA ASSOCAIDAS</t>
  </si>
  <si>
    <t>ESCAVAÇÃO DE VALETA DE 500 MM DE PROFUNDIDADE, COM 4 TUBULAÇOES DE 80 MM, ENVELOPADAS, COM FITA DE AVISO DE ESCAVAÇÃO, TOTALIZANDO APROXIMADAMENTE 50 M PARA PASSAGEM DE LINHA ELÉTRICA</t>
  </si>
  <si>
    <t>TUBOS GALVANIZADOS PARA DESCIDA DE LEITOS AEREOS PRA ENTRAR NAS CAIXAS DE PASSAGENS, SENDO 4 POR LINHA, COM APROX 5 M POR TUBO, TOTALIZADO 40 M</t>
  </si>
  <si>
    <t xml:space="preserve">CAIXAS DE PASSAGEM DE 600X600X500 MM </t>
  </si>
  <si>
    <t>CABOS PARA ALIMENTAR RAMAIS A E B (160 A) RAMAIS DE 85 M COM CABOS DE 70 MM2 PARA AS 3 FASES E NEUTRO. TOTAL DE 680 M</t>
  </si>
  <si>
    <t>CABO DE TERRA 35 MM2 PARA ALIMENTAR OS 2 RAMAIS DE ENERGIA TOTAL DE 160 M</t>
  </si>
  <si>
    <t>RAMAIS DE CABOS PARA ALIMENTAR QUADROS TRAFO A E B, ESTIMADO 10 M POR RAMAL 50 M X 2 = 100 M DE CABO 120 MM2</t>
  </si>
  <si>
    <t>SISTEMA DE CONTROLE E RODIZIO DE EQUIPAMENTOS</t>
  </si>
  <si>
    <t>DIOS para Fibra OM4 com 2 cassetes para ate 12 pares de fibra</t>
  </si>
  <si>
    <t>1.3.8</t>
  </si>
  <si>
    <t>FORNECIMENTO DE BARREIRAS FISICAS DE CONTENCÃO DE ACIDENTES DE VEICULOS</t>
  </si>
  <si>
    <t>DATA: 06/2021</t>
  </si>
  <si>
    <t>Fornecimento de UPS de 20KVA/20 KW, equipado com banco de baterias para 10 min p 18 KW</t>
  </si>
  <si>
    <t>CONSTRUÇÃO DE BASE RADIER COM 200 MM DE ALTURA, RAMPA E PLATAFORMA COM APROXIMADAMENTE 22 M3 DE CONCRETO ESTRUTURADO</t>
  </si>
  <si>
    <t>Serviços Gerais finais</t>
  </si>
  <si>
    <t>cabling fusões</t>
  </si>
  <si>
    <t>total cabling</t>
  </si>
  <si>
    <t>Racks, confinamento e acessórios (mecânica interna)</t>
  </si>
  <si>
    <t>Sistema de detecção e combate a incêndio</t>
  </si>
  <si>
    <t>Itens complementares e miscelâneas</t>
  </si>
  <si>
    <t>Serviços, materiais, instalações Elétricas</t>
  </si>
  <si>
    <t>Sistemas Complementares (Acesso, CFTV, etc.)</t>
  </si>
  <si>
    <t>Serviços e materiais complementares de cabeamento lógico, ótico e metálico.</t>
  </si>
  <si>
    <t>Adequações do quadro de entrada</t>
  </si>
  <si>
    <t>Sistema de UPS, com substituição de baterias incluso, se necessário.</t>
  </si>
  <si>
    <t>Sistema de Ar de precisão e ar de antessala</t>
  </si>
  <si>
    <t>Sistemas complementares internos e externos ao Data Center</t>
  </si>
  <si>
    <t>Sistemas de cabling metálico e ótico completo incluindo distribuição interna aos edifícios, e interligações entre Sede e Anexo</t>
  </si>
  <si>
    <t>MOBILIZAÇÃO - Abrigo metálico com instalações sanitárias (7608+10420+10425+10432+10778)</t>
  </si>
  <si>
    <t>INSTALAÇÕES PROVISÓRIAS - Almoxarifado (10776)</t>
  </si>
  <si>
    <t>mês</t>
  </si>
  <si>
    <t>INSTALAÇÕES PROVISÓRIAS - Preparação de andaimes, tapumes e outros materiais( 88262+88310+88316+1106+1351+4491+5061+5333)</t>
  </si>
  <si>
    <t>Locação de andaime metálico (88316+10527) 1m</t>
  </si>
  <si>
    <t xml:space="preserve">MALHA DE ATERRAMENTO Utilizado referencia Sinapi 72930 (Cordoalha de cobre Nu 50 mm2 instalado em 50 m2, estimado 120 m lineares, sendo  materiais (867 +10145+4350) e mdo de 0,81h de eletricista mais auxiliar </t>
  </si>
  <si>
    <t>PREPARACÃO E MATERIAIS PARA INFRAESTRUTURA DE INSTALAÇÕES BÁSICAS (ILUMINAÇÃO TUG, ELÉTRODUTOS, TIRANTES E ETC) mão de obra Sinapi eletricista 88264 + Servente 88361 por unidade (considerado 2 horas por unidade)</t>
  </si>
  <si>
    <t>INSTALAÇÀO E MATERIAIS PARA SISTEMAS ESPECIAIS DE DETECÇÃO E COMBATE A INCÊNDIO, SUPEVISÓRIO E AUTOMAÇÃO.  mão de obra Sinapi eletricista 88264 + Servente 88361 por unidade (considerado 8 horas por unidade)</t>
  </si>
  <si>
    <t>LEITOS ARAMADOS PARA ELÉTRICA, CABEAMENTO METÁLICO 400Lx100Amm. mão de obra Sinapi eletricista 88264 + Servente 88361 por unidade (considerado 1horas por metro linear)</t>
  </si>
  <si>
    <t>LEITOS DE ALUMNIO NAVAL PARA FIBRA ÓTICA 200Lx100Amm.  mão de obra Sinapi eletricista 88264 + Servente 88361 por unidade (considerado 2 horas por metro linear)</t>
  </si>
  <si>
    <t xml:space="preserve">FERRAGENS E MATERIAIS PARA INSTALAÇÃO DE PISO ELEVADO.  Mão de obra de um pedreiro Sinapi 88309 11 min + Servente 88316 e 11 min por m2. </t>
  </si>
  <si>
    <t xml:space="preserve">BASE SOLEIRA PARA AR CONDICIONADO, UPS, BATERIA, RACKS E QUADROS ELÉTRICOS.  Mão de obra de um pedreiro Sinapi 88309 por 60 min + Servente 88316 por 60 min por unidade </t>
  </si>
  <si>
    <t xml:space="preserve">PISO ELEVADO  EM PLACAS DE AÇO COM ENCHIMENTO EM CONCRETO CELULAR E LONGARINAS DE TRAVAMENTO, DIM. 600x600mm, REF.: PISOAG MODELO 01055, OU EQUIVALENTE TÉCNICO + Mão de obra de um pedreiro Sinapi 88309 11 min + Servente 88316 e 11 min por m2. </t>
  </si>
  <si>
    <t>DEMAIS ACESSÓRIOS E INFRAESTRUTURA PARA SALA DE TI.  mão de obra Sinapi eletricista 88264 + Servente 88361 por unidade (considerado 2 horas por unidade)</t>
  </si>
  <si>
    <t>INFRAESTRUTURA PARA SUSTENTAR CONEXÕES DE QUADROS (TODOS), ENTRADAS  UPS, PDUS RPPS E DEMAIS PARTES DO SISTEMA ELÉTRICO. mão de obra Sinapi eletricista 88264 + Servente 88361 por unidade (considerado 2 horas por unidade)</t>
  </si>
  <si>
    <t>INSTALAÇÃO DE DISJUNTORES NO QUADRO ELÉTRICO QTGMG EXISTNTE. mão de obra Sinapi eletricista 88264 + Servente 88361 por hora</t>
  </si>
  <si>
    <t>INSTALAÇÃO DE QUADROS ELÉTRICOS QAUPS A E QAUPS B. mão de obra Sinapi eletricista 88264 + Servente 88361 por hora</t>
  </si>
  <si>
    <t>INTERLIGAÇÃO QTGMG A QAUPS A  E QAUPS B . mão de obra Sinapi eletricista 88264 + Servente 88361 por hora</t>
  </si>
  <si>
    <t>INTERLIGAÇÃO DE QAUPS A ATE UPS A   E QAUPS B ATE UPS B. mão de obra Sinapi eletricista 88264 + Servente 88361 por hora</t>
  </si>
  <si>
    <t>INTERLIGAÇÃO UPS A E B  ATE PDU A E PDU BA E QAUPS B . mão de obra Sinapi eletricista 88264 + Servente 88361 por hora</t>
  </si>
  <si>
    <t>INSTALAÇÃO DE QUADRO ELETRICO QAUPSA E B. mão de obra Sinapi eletricista 88264 + Servente 88361 por hora</t>
  </si>
  <si>
    <t>INSTALCÃO DE QUADRO QA AUTO. mão de obra Sinapi eletricista 88264 + Servente 88361 por hora</t>
  </si>
  <si>
    <t>INSTALACAO DE QUADROS QFACP-1 E QFACP-2. mão de obra Sinapi eletricista 88264 + Servente 88361 por hora</t>
  </si>
  <si>
    <t>INSTALACAO DE QUADROS TRAFO A E TRAFO B E Interligação A QTGMG. mão de obra Sinapi eletricista 88264 + Servente 88361 por hora</t>
  </si>
  <si>
    <t>INTERLIGAÇÃO DE QFACP 1 E 2 A CONDENSADORAS EXTERNAS. mão de obra Sinapi eletricista 88264 + Servente 88361 por hora</t>
  </si>
  <si>
    <t>CONEXÕES ENTRE PDU A ATE O LADO A DE TODOS OS RACKS, INCLUINDO RACK TELECOM. mão de obra Sinapi eletricista 88264 + Servente 88361 por hora</t>
  </si>
  <si>
    <t>CONEXÕES ENTRE PDU-B ATE O LADO B DE TODOS OS RACKS, INCLUINDO RACK TELECOM. mão de obra Sinapi eletricista 88264 + Servente 88361 por hora</t>
  </si>
  <si>
    <t>CONEXÕES ENTRE ATS E TODOS OS PONTOS DE CONSUMO. mão de obra Sinapi eletricista 88264 + Servente 88361 por hora</t>
  </si>
  <si>
    <t>CONEXÕES ENTRE QD-AUTO E TODOS OS PONTOS DE CONSUMO. mão de obra Sinapi eletricista 88264 + Servente 88361 por hora</t>
  </si>
  <si>
    <t>INFRAESTRUTURA SECA PARA SISTEMA DE CFTV. mão de obra Sinapi eletricista 88264 + Servente 88361 por hora</t>
  </si>
  <si>
    <t>met.</t>
  </si>
  <si>
    <t>INFRAESTRUTURA SECA PARA CONTROLE DE ACESSO. mão de obra Sinapi eletricista 88264 + Servente 88361 por hora</t>
  </si>
  <si>
    <t>Met.</t>
  </si>
  <si>
    <t>INFRAESTRUTURA SECA PARA SISTEMA DE INCENDIO CONVENCIONAL. mão de obra Sinapi eletricista 88264 + Servente 88361 por hora</t>
  </si>
  <si>
    <t>INFRA ESTRUTURA SECA PARA SISTEMA SUPERVISÓRIO E AUTOMACÃO. mão de obra Sinapi eletricista 88264 + Servente 88361 por hora</t>
  </si>
  <si>
    <t>INFRAESTRUUTURA SECA PARA SISTEMAS DE TELECOM DE OPERADORAS. mão de obra Sinapi eletricista 88264 + Servente 88361 por hora</t>
  </si>
  <si>
    <t>Sistema de Aterramento completo incluído ENTRADA, DC,  ante sala e etc.</t>
  </si>
  <si>
    <t>Auxiliares</t>
  </si>
  <si>
    <t>Serviços de fechamento e teste das tubulações de ar condicionado de precisão e da ante sala, com posterior vácuo e carga de gás refrigerante. Incluído neste item o comissionamento e testes de todos os equipamentos</t>
  </si>
  <si>
    <t>Serviços de configuração e comissionamento do rodizio de ar</t>
  </si>
  <si>
    <t>Ar condicionado</t>
  </si>
  <si>
    <t>Sistema completo incluindo HW, SW, modo de instalação e comissionamento e treinamento. Engenheiro Eletricista Sinapi 91677</t>
  </si>
  <si>
    <t>Serviços de programação/testes comissionamento e treinamento de todo o sistema de combate  a incêndio (Gás Inerte). Engenheiro Mecânico 91677 (Sinapi Adequado)</t>
  </si>
  <si>
    <t>Serviços de programação/testes comissionamento e treinamento de todo o sistema CFTV. Controle de acesso biométrico , supervisão (SGUAD) e automação da sala de TI. Engenheiro Eletricista Sinapi 91677</t>
  </si>
  <si>
    <t>Projeto executivo de estrutura, arquitetura, civil elétrica, automação, ar condicionado (ambos), detecção e combate a incêndio. Engenheiro Mecânico 91677 (Sinapi Adequado)</t>
  </si>
  <si>
    <t>Revisão de As BUILT dos projetos executivos de estrutura, arquitetura, civil elétrica, automação, ar condicionado (ambos), detecção e combate a incêndio (ao final da Obra). Engenheiro Eletricista Sinapi 91677</t>
  </si>
  <si>
    <t>Limpeza final da obra - Mão de obra especializada para limpeza de demais áreas envolvidas na obra (acesso, PNE, Sub estação, salas dos andares e demais ambientes). Sinapi 88316. 2 Servente com encargos por 40 horas, totalizando 80 horas</t>
  </si>
  <si>
    <t>Remoção de entulhos - Caçambas para remoção final. Sinapi 5961</t>
  </si>
  <si>
    <t>pts.</t>
  </si>
  <si>
    <t>Fornecimento e instalação de sistema de cabeamento lógico ótico Ajustes (Instalação de DIOS e service Cables)</t>
  </si>
  <si>
    <t>Survey das instalações existentes e planejamento das atividades de Moving de todos os equipamentos dos DCs  atuais para a nova sala de TI</t>
  </si>
  <si>
    <t xml:space="preserve">Serviços de Moving com inclusão de seguro de ativos </t>
  </si>
  <si>
    <t>LOCAL:- Edifício Sede TRE PR</t>
  </si>
  <si>
    <t>Gerenciamento realizado por coordenador de obras, (Engenheiro elétrico) em tempo integral no canteiro de obras. (Sinapi 91677)</t>
  </si>
  <si>
    <t>Assistente administrativo,  em tempo integral no canteiro de obras. Sinapi 93572</t>
  </si>
  <si>
    <t>Assistente administrativo coordenador de almoxarifado, em tempo integral no canteiro de obras. Sinapi 93563</t>
  </si>
  <si>
    <t>Técnico de segurança do trabalho em tempo integral na obra. Considerado custo de Mestre de Obras. Sinapi 94295</t>
  </si>
  <si>
    <t>REDE FRIGORÍGENA PARA SISTEMA DE PRECISÃO (Media de 8metros por unidade). Mão de obra Sinapi Montador eletromecânico 88279 + Encanador ou bombeiro 88267 ambos por 30 minutos por metro linear. Total de 2 unidades por uma distância aproximada de 32 metros (para as duas vias, sendo 16 metros de distancia linear máxima) por unidade</t>
  </si>
  <si>
    <t>Adequações de quadros elétricos de entrada</t>
  </si>
  <si>
    <t>Fornecimento de 2 disjuntores de caixa moldada, ajustáveis de 250 A</t>
  </si>
  <si>
    <t>Materiais para adaptação de quadros de entrada para derivação de 2 ramais de alimentação Qa UPS</t>
  </si>
  <si>
    <t>Materiais para adaptação de quadros e materiais de ramais para saída até entrada em eletrocalhas</t>
  </si>
  <si>
    <t>Fornecimento de 2 equipamentos de precisão de 25  KW  (do tipo In Row) de expansão direta</t>
  </si>
  <si>
    <t>Fornecimento de sistema de comando centralizado (para team work) com sensores de temperatura   a serem distribuídos no ambiente de TI.</t>
  </si>
  <si>
    <t>Ar-condicionado</t>
  </si>
  <si>
    <t>Fornecimento de Racks para servidores 44 Us, 600 mm de largura,  carregamento para 1000 kg</t>
  </si>
  <si>
    <t xml:space="preserve">Fornecimento de sistema de confinamento de  corredores quente para 5 racks (3,69 m2),) incluindo acessórios , portas, fechamento e etc. </t>
  </si>
  <si>
    <t>Mecânica interna</t>
  </si>
  <si>
    <t>Fornecimento de infra estrutura de paredes, com 6 faces de sala de 6,40 x 2,80 x 2.80 m (medidas internas) com paredes corta fogo CF120 incluindo porta corta fogo com mesmas características das paredes.</t>
  </si>
  <si>
    <t xml:space="preserve">Leitos aramados para elétrica, cabeamento metálico e  automação </t>
  </si>
  <si>
    <t>Area de condensadoras externa acoplada ao corpo do Datacenter container 2,68 x 3,20 = 8,6 m2</t>
  </si>
  <si>
    <t>Leitos de alumínio naval para cabeamento ótico</t>
  </si>
  <si>
    <t>Sistema incêndio completo</t>
  </si>
  <si>
    <t>Quadros elétricos PDU-A e PDU-B</t>
  </si>
  <si>
    <t xml:space="preserve">Quadros elétricos QD-AUTO </t>
  </si>
  <si>
    <t>Fornecimento de cordões óticos SM de até 10 metros + 12 Para interligar rack de operadoras as rack de Telecom da sala STI</t>
  </si>
  <si>
    <t>Fornecimento de fibra ótica SM  Service Cables MPO para back bone com distancia media de 40 metros.</t>
  </si>
  <si>
    <t>Fornecimento de fibra ótica OM4  Service Cables MPO para back bone com distancia media de 40 metros.</t>
  </si>
  <si>
    <t>Fornecimento cordões óticos LC-LC de ate 3 metros para rack 1 e 12 por racks de 2 a 5. Total 108</t>
  </si>
  <si>
    <t>Demais materiais e acessórios não listados nos itens anteriores, tais como circuitos auxiliares, cabeamento logico de automação, pequenas infras, etc.</t>
  </si>
  <si>
    <t>CABEAMENTO LÓGICO INTERLIGACÕES E FUSÕES INTERNAS</t>
  </si>
  <si>
    <t>Coordenação geral realizada por mestre de obras, (Técnico) em tempo integral no canteiro de obras. Sinapi 94295</t>
  </si>
  <si>
    <t>REMOÇÃO DE URBANIZAÇÀO EXISTENTE E PREPARAÇÃO DA BASE (mercado)</t>
  </si>
  <si>
    <t>REMOÇÃO DE PISO ESXISTENTE E PREPARAÇÃO DO TERRENO PARA RECER BASE RADIER DO DC CONTAINER E SUAS PLATAFORMAS DE ACESSO E RAMPA. (30,4 M2 CONTAINER+ 12 M2 DE RAMPA E 4,8M2 DE PLATAFORMA) = 47,20 M2</t>
  </si>
  <si>
    <t>INFRAESTRUTUTRA SECA PARA SISTEMA DE SEGURANCA PATRIMONIAL. mão de obra Sinapi eletricista 88264 + Servente 88361 por hora</t>
  </si>
  <si>
    <t>ELÉTRICA</t>
  </si>
  <si>
    <t>3.1.1</t>
  </si>
  <si>
    <t>Comissionamento com carga resistiva de 18KW (incluindo fornecimento da carga e 3 dias de serviços e testes)</t>
  </si>
  <si>
    <t xml:space="preserve">Treinamento operacional para até 8 participantes em cada, ao final do comissionamento (operacional). O treinamento ensina as equipes a manusear os equipamentos, para manter o datacenter operando. Não inclui treinamento de manutenção de equipamentos críticos (UPS, AR, GMG, Supervisório, Incêndio e etc.,.) 16 horas por treinamento </t>
  </si>
  <si>
    <t>4.5</t>
  </si>
  <si>
    <t>Fornecimento de rack para operadoras - tripartido</t>
  </si>
  <si>
    <t>Datacenter container de 17,92 m2 com paredes corta fogo CF120 conforme NBR 10636</t>
  </si>
  <si>
    <t>Sistema completo de gás inerte (Novec12130r) incluindo todos os acessórios e materiais de instalação para sala.</t>
  </si>
  <si>
    <t>Vesda - Modelo LFS 250. com todos os acessórios e materiais de instalação para sala segura.</t>
  </si>
  <si>
    <t xml:space="preserve">Sistema de segurança patrimonial incluindo detectores de intrusão do perímetro externo, presença em todos os ambientes e abertura de portas. </t>
  </si>
  <si>
    <t>Fornecimento de cassetes do Tipo direto para racks de Telecom e cabeamento (para fibras Monomodo)</t>
  </si>
  <si>
    <t>Sistema de CFTV com 13 câmeras IP sendo 4 internas a ao container, 5 para área externa e entorno do container e três moveis mais uma fixa  para área de GMG e sala elétrica, com componentes associados, e servidor NVR e storage para controle e armazenamento de imagens, com todos os componentes associados (incluindo Switch POE)</t>
  </si>
  <si>
    <t xml:space="preserve">Controle de acesso para a porta de acesso principal ao Data Center, com controle de acesso biométrico, funcionamento em rede com leitoras, display LCD e teclado, incluindo servidor e Switch de controle. </t>
  </si>
  <si>
    <t>Sistema de supervisão SGUAD completo para monitoramento de todos os ambientes, acessos, componentes e equipamentos, incluído switch, servidor e storage para armazenamento de até 120 dias de todas as informações e registros.</t>
  </si>
  <si>
    <t xml:space="preserve">Os quantitativos exatos dos materiais a seguir serão definidos em projeto executivo: fornecimento de materiais de infraestrutura em geral para acabamento e preparação da sala, incluindo porta de acesso corta fogo, acabamento de piso, paredes e teto para receber piso elevado e forro, bem como infra elétrica, dados, incêndio, automação, bases soleiras para UPS e demais equipamentos e etc. </t>
  </si>
  <si>
    <t>Fornecimento de acessórios,  DIOS,  de alta densidade para até 36 pares de fibra. SM</t>
  </si>
  <si>
    <t>Recomposição de até 54 fibras do subsolo para o novo rack na sala STI</t>
  </si>
  <si>
    <t>Gerenciamento técnico de obras civis (Engenheiro Civil) em tempo parcial no canteiro de obras. Estimado 12 horas semanais, por 3 meses de obra. 25% (Sinapi 93567)</t>
  </si>
  <si>
    <t>Gerenciamento técnico de obras mecânicas (Engenheiro mecânico) em tempo parcial no canteiro de obras. Estimado 20 horas semanais, por 3 meses de obra, Sinapi (91677)</t>
  </si>
  <si>
    <t>MOBILIZAÇÃO</t>
  </si>
  <si>
    <t>Mobilização Total</t>
  </si>
  <si>
    <t>Mão-de-obra, materiais, mobilização, gerenciamento e demais custos de implementação e gestão.</t>
  </si>
  <si>
    <t>Serviços gerais de finalização da mobilização</t>
  </si>
  <si>
    <t>9.6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</si>
</sst>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2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i/>
      <sz val="10"/>
      <name val="TheSansCorrespondence"/>
      <family val="2"/>
    </font>
    <font>
      <b/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i/>
      <sz val="8"/>
      <name val="TheSansCorrespondence"/>
      <family val="2"/>
    </font>
    <font>
      <b/>
      <sz val="8"/>
      <name val="Arial"/>
      <family val="2"/>
    </font>
    <font>
      <sz val="8"/>
      <color rgb="FF000000"/>
      <name val="Calibri"/>
      <family val="2"/>
      <scheme val="minor"/>
    </font>
    <font>
      <sz val="8"/>
      <color rgb="FFFF0000"/>
      <name val="Arial"/>
      <family val="2"/>
    </font>
    <font>
      <sz val="8"/>
      <color rgb="FFFF0000"/>
      <name val="Calibri"/>
      <family val="2"/>
      <scheme val="minor"/>
    </font>
    <font>
      <b/>
      <sz val="8"/>
      <color rgb="FFFF0000"/>
      <name val="Arial"/>
      <family val="2"/>
    </font>
    <font>
      <sz val="8"/>
      <name val="Calibri"/>
      <family val="2"/>
      <scheme val="minor"/>
    </font>
    <font>
      <b/>
      <sz val="9"/>
      <color indexed="8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23"/>
      </patternFill>
    </fill>
  </fills>
  <borders count="5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74">
    <xf numFmtId="0" fontId="0" fillId="0" borderId="0" xfId="0"/>
    <xf numFmtId="0" fontId="3" fillId="0" borderId="0" xfId="1" applyFont="1"/>
    <xf numFmtId="0" fontId="3" fillId="0" borderId="0" xfId="2" applyFont="1"/>
    <xf numFmtId="0" fontId="5" fillId="3" borderId="4" xfId="1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 indent="1"/>
    </xf>
    <xf numFmtId="164" fontId="3" fillId="0" borderId="4" xfId="1" applyNumberFormat="1" applyFont="1" applyFill="1" applyBorder="1" applyAlignment="1">
      <alignment vertical="center" wrapText="1"/>
    </xf>
    <xf numFmtId="164" fontId="3" fillId="0" borderId="4" xfId="3" applyNumberFormat="1" applyFont="1" applyFill="1" applyBorder="1" applyAlignment="1">
      <alignment horizontal="right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left" vertical="center" wrapText="1" indent="1"/>
    </xf>
    <xf numFmtId="164" fontId="5" fillId="3" borderId="4" xfId="1" applyNumberFormat="1" applyFont="1" applyFill="1" applyBorder="1" applyAlignment="1">
      <alignment vertical="center" wrapText="1"/>
    </xf>
    <xf numFmtId="0" fontId="3" fillId="4" borderId="0" xfId="1" applyFont="1" applyFill="1"/>
    <xf numFmtId="4" fontId="5" fillId="0" borderId="6" xfId="1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right"/>
    </xf>
    <xf numFmtId="0" fontId="1" fillId="0" borderId="0" xfId="2" applyFont="1"/>
    <xf numFmtId="4" fontId="3" fillId="0" borderId="0" xfId="2" applyNumberFormat="1" applyFont="1"/>
    <xf numFmtId="0" fontId="7" fillId="0" borderId="15" xfId="1" applyFont="1" applyFill="1" applyBorder="1" applyAlignment="1" applyProtection="1">
      <alignment horizontal="center" vertical="center"/>
    </xf>
    <xf numFmtId="0" fontId="7" fillId="0" borderId="16" xfId="1" applyFont="1" applyFill="1" applyBorder="1" applyAlignment="1" applyProtection="1">
      <alignment horizontal="left" vertical="center"/>
    </xf>
    <xf numFmtId="0" fontId="2" fillId="0" borderId="9" xfId="1" applyFont="1" applyFill="1" applyBorder="1" applyAlignment="1" applyProtection="1">
      <alignment horizontal="center" vertical="center"/>
    </xf>
    <xf numFmtId="4" fontId="2" fillId="0" borderId="11" xfId="1" applyNumberFormat="1" applyFont="1" applyFill="1" applyBorder="1" applyAlignment="1" applyProtection="1">
      <alignment horizontal="center" vertical="center"/>
    </xf>
    <xf numFmtId="4" fontId="2" fillId="0" borderId="4" xfId="1" applyNumberFormat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/>
    </xf>
    <xf numFmtId="0" fontId="2" fillId="0" borderId="21" xfId="1" applyFont="1" applyFill="1" applyBorder="1" applyAlignment="1" applyProtection="1">
      <alignment horizontal="left" vertical="center" wrapText="1"/>
    </xf>
    <xf numFmtId="4" fontId="2" fillId="0" borderId="21" xfId="1" applyNumberFormat="1" applyFont="1" applyFill="1" applyBorder="1" applyAlignment="1" applyProtection="1">
      <alignment horizontal="center" vertical="center"/>
    </xf>
    <xf numFmtId="0" fontId="15" fillId="0" borderId="15" xfId="1" applyFont="1" applyFill="1" applyBorder="1" applyAlignment="1" applyProtection="1">
      <alignment horizontal="center" vertical="center"/>
    </xf>
    <xf numFmtId="0" fontId="15" fillId="0" borderId="16" xfId="1" applyFont="1" applyFill="1" applyBorder="1" applyAlignment="1" applyProtection="1">
      <alignment horizontal="left" vertical="center"/>
    </xf>
    <xf numFmtId="0" fontId="12" fillId="0" borderId="9" xfId="1" applyFont="1" applyFill="1" applyBorder="1" applyAlignment="1" applyProtection="1">
      <alignment horizontal="center" vertical="center"/>
    </xf>
    <xf numFmtId="0" fontId="12" fillId="0" borderId="11" xfId="1" applyFont="1" applyFill="1" applyBorder="1" applyAlignment="1" applyProtection="1">
      <alignment horizontal="left" vertical="center" wrapText="1"/>
    </xf>
    <xf numFmtId="4" fontId="12" fillId="0" borderId="11" xfId="1" applyNumberFormat="1" applyFont="1" applyFill="1" applyBorder="1" applyAlignment="1" applyProtection="1">
      <alignment horizontal="center" vertical="center"/>
    </xf>
    <xf numFmtId="0" fontId="12" fillId="0" borderId="4" xfId="1" applyFont="1" applyFill="1" applyBorder="1" applyAlignment="1" applyProtection="1">
      <alignment horizontal="center" vertical="center"/>
    </xf>
    <xf numFmtId="4" fontId="12" fillId="0" borderId="4" xfId="1" applyNumberFormat="1" applyFont="1" applyFill="1" applyBorder="1" applyAlignment="1" applyProtection="1">
      <alignment horizontal="center" vertical="center"/>
    </xf>
    <xf numFmtId="0" fontId="12" fillId="0" borderId="19" xfId="1" applyFont="1" applyFill="1" applyBorder="1" applyAlignment="1" applyProtection="1">
      <alignment horizontal="center" vertical="center"/>
    </xf>
    <xf numFmtId="0" fontId="15" fillId="0" borderId="11" xfId="1" applyFont="1" applyFill="1" applyBorder="1" applyAlignment="1" applyProtection="1">
      <alignment horizontal="left" vertical="center"/>
    </xf>
    <xf numFmtId="0" fontId="12" fillId="0" borderId="12" xfId="1" applyFont="1" applyFill="1" applyBorder="1" applyAlignment="1" applyProtection="1">
      <alignment horizontal="center" vertical="center"/>
    </xf>
    <xf numFmtId="0" fontId="12" fillId="4" borderId="9" xfId="1" applyFont="1" applyFill="1" applyBorder="1" applyAlignment="1" applyProtection="1">
      <alignment horizontal="center" vertical="center"/>
    </xf>
    <xf numFmtId="0" fontId="12" fillId="4" borderId="11" xfId="1" applyFont="1" applyFill="1" applyBorder="1" applyAlignment="1" applyProtection="1">
      <alignment horizontal="left" vertical="center" wrapText="1"/>
    </xf>
    <xf numFmtId="0" fontId="15" fillId="0" borderId="39" xfId="1" applyFont="1" applyFill="1" applyBorder="1" applyAlignment="1" applyProtection="1">
      <alignment horizontal="center" vertical="center"/>
    </xf>
    <xf numFmtId="0" fontId="15" fillId="0" borderId="15" xfId="1" applyFont="1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left" vertical="center" wrapText="1" indent="1"/>
    </xf>
    <xf numFmtId="4" fontId="5" fillId="4" borderId="5" xfId="1" applyNumberFormat="1" applyFont="1" applyFill="1" applyBorder="1" applyAlignment="1">
      <alignment horizontal="center" vertical="center" wrapText="1"/>
    </xf>
    <xf numFmtId="0" fontId="7" fillId="0" borderId="39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horizontal="left" vertical="center"/>
    </xf>
    <xf numFmtId="0" fontId="7" fillId="0" borderId="38" xfId="1" applyFont="1" applyFill="1" applyBorder="1" applyAlignment="1" applyProtection="1">
      <alignment horizontal="left" vertical="center"/>
    </xf>
    <xf numFmtId="0" fontId="7" fillId="0" borderId="44" xfId="1" applyFont="1" applyFill="1" applyBorder="1" applyAlignment="1" applyProtection="1">
      <alignment horizontal="center" vertical="center"/>
    </xf>
    <xf numFmtId="4" fontId="2" fillId="0" borderId="16" xfId="1" applyNumberFormat="1" applyFont="1" applyFill="1" applyBorder="1" applyAlignment="1" applyProtection="1">
      <alignment horizontal="center" vertical="center"/>
    </xf>
    <xf numFmtId="0" fontId="7" fillId="0" borderId="46" xfId="1" applyFont="1" applyFill="1" applyBorder="1" applyAlignment="1" applyProtection="1">
      <alignment horizontal="center" vertical="center"/>
    </xf>
    <xf numFmtId="0" fontId="7" fillId="0" borderId="37" xfId="1" applyFont="1" applyFill="1" applyBorder="1" applyAlignment="1" applyProtection="1">
      <alignment horizontal="left" vertical="center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1" xfId="1" applyFont="1" applyFill="1" applyBorder="1" applyAlignment="1" applyProtection="1">
      <alignment horizontal="center" vertical="center"/>
    </xf>
    <xf numFmtId="0" fontId="12" fillId="0" borderId="11" xfId="1" applyFont="1" applyFill="1" applyBorder="1" applyAlignment="1" applyProtection="1">
      <alignment horizontal="left" vertical="top" wrapText="1"/>
    </xf>
    <xf numFmtId="4" fontId="3" fillId="0" borderId="4" xfId="1" applyNumberFormat="1" applyFont="1" applyFill="1" applyBorder="1" applyAlignment="1">
      <alignment vertical="center" wrapText="1"/>
    </xf>
    <xf numFmtId="4" fontId="3" fillId="0" borderId="4" xfId="3" applyNumberFormat="1" applyFont="1" applyFill="1" applyBorder="1" applyAlignment="1">
      <alignment horizontal="right" vertical="center" wrapText="1"/>
    </xf>
    <xf numFmtId="164" fontId="3" fillId="0" borderId="4" xfId="1" applyNumberFormat="1" applyFont="1" applyFill="1" applyBorder="1" applyAlignment="1">
      <alignment horizontal="right" vertical="center" wrapText="1"/>
    </xf>
    <xf numFmtId="4" fontId="3" fillId="4" borderId="5" xfId="1" applyNumberFormat="1" applyFont="1" applyFill="1" applyBorder="1" applyAlignment="1">
      <alignment horizontal="right" vertical="center" wrapText="1"/>
    </xf>
    <xf numFmtId="4" fontId="2" fillId="0" borderId="37" xfId="1" applyNumberFormat="1" applyFont="1" applyFill="1" applyBorder="1" applyAlignment="1" applyProtection="1">
      <alignment horizontal="center" vertical="center"/>
    </xf>
    <xf numFmtId="0" fontId="3" fillId="0" borderId="0" xfId="2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165" fontId="0" fillId="0" borderId="0" xfId="0" applyNumberFormat="1" applyBorder="1" applyAlignment="1">
      <alignment wrapText="1"/>
    </xf>
    <xf numFmtId="0" fontId="0" fillId="0" borderId="0" xfId="0" applyBorder="1"/>
    <xf numFmtId="165" fontId="0" fillId="0" borderId="0" xfId="0" applyNumberFormat="1" applyBorder="1"/>
    <xf numFmtId="0" fontId="19" fillId="0" borderId="16" xfId="1" applyFont="1" applyFill="1" applyBorder="1" applyAlignment="1" applyProtection="1">
      <alignment horizontal="left" vertical="center"/>
    </xf>
    <xf numFmtId="0" fontId="3" fillId="4" borderId="4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left" vertical="center" wrapText="1" indent="1"/>
    </xf>
    <xf numFmtId="164" fontId="3" fillId="4" borderId="4" xfId="1" applyNumberFormat="1" applyFont="1" applyFill="1" applyBorder="1" applyAlignment="1">
      <alignment horizontal="right" vertical="center" wrapText="1"/>
    </xf>
    <xf numFmtId="0" fontId="12" fillId="0" borderId="0" xfId="1" applyFont="1" applyProtection="1"/>
    <xf numFmtId="0" fontId="13" fillId="0" borderId="0" xfId="0" applyFont="1" applyProtection="1"/>
    <xf numFmtId="0" fontId="12" fillId="0" borderId="0" xfId="1" applyFont="1" applyAlignment="1" applyProtection="1">
      <alignment horizontal="left" vertical="center" wrapText="1"/>
    </xf>
    <xf numFmtId="4" fontId="12" fillId="0" borderId="0" xfId="1" applyNumberFormat="1" applyFont="1" applyAlignment="1" applyProtection="1">
      <alignment horizontal="center" vertical="center"/>
    </xf>
    <xf numFmtId="4" fontId="14" fillId="0" borderId="0" xfId="1" applyNumberFormat="1" applyFont="1" applyAlignment="1" applyProtection="1">
      <alignment horizontal="center" vertical="center"/>
    </xf>
    <xf numFmtId="4" fontId="12" fillId="0" borderId="0" xfId="1" applyNumberFormat="1" applyFont="1" applyBorder="1" applyAlignment="1" applyProtection="1">
      <alignment horizontal="right"/>
    </xf>
    <xf numFmtId="0" fontId="12" fillId="0" borderId="0" xfId="1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7" fillId="0" borderId="27" xfId="1" applyFont="1" applyBorder="1" applyAlignment="1" applyProtection="1">
      <alignment horizontal="left" vertical="center"/>
    </xf>
    <xf numFmtId="0" fontId="7" fillId="0" borderId="28" xfId="1" applyFont="1" applyBorder="1" applyAlignment="1" applyProtection="1">
      <alignment vertical="center" wrapText="1"/>
    </xf>
    <xf numFmtId="0" fontId="7" fillId="0" borderId="29" xfId="1" applyFont="1" applyBorder="1" applyAlignment="1" applyProtection="1">
      <alignment vertical="center" wrapText="1"/>
    </xf>
    <xf numFmtId="4" fontId="7" fillId="0" borderId="8" xfId="1" applyNumberFormat="1" applyFont="1" applyBorder="1" applyAlignment="1" applyProtection="1">
      <alignment horizontal="left" vertical="center"/>
    </xf>
    <xf numFmtId="14" fontId="15" fillId="0" borderId="4" xfId="1" applyNumberFormat="1" applyFont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center" vertical="center"/>
    </xf>
    <xf numFmtId="4" fontId="7" fillId="0" borderId="10" xfId="1" applyNumberFormat="1" applyFont="1" applyBorder="1" applyAlignment="1" applyProtection="1">
      <alignment horizontal="left" vertical="center"/>
    </xf>
    <xf numFmtId="14" fontId="15" fillId="0" borderId="4" xfId="4" applyNumberFormat="1" applyFont="1" applyFill="1" applyBorder="1" applyAlignment="1" applyProtection="1">
      <alignment horizontal="left" vertical="center"/>
    </xf>
    <xf numFmtId="0" fontId="15" fillId="5" borderId="7" xfId="1" applyFont="1" applyFill="1" applyBorder="1" applyAlignment="1" applyProtection="1">
      <alignment horizontal="center" vertical="center"/>
    </xf>
    <xf numFmtId="0" fontId="15" fillId="5" borderId="8" xfId="1" applyFont="1" applyFill="1" applyBorder="1" applyAlignment="1" applyProtection="1">
      <alignment horizontal="center" vertical="center" wrapText="1"/>
    </xf>
    <xf numFmtId="4" fontId="15" fillId="5" borderId="5" xfId="1" applyNumberFormat="1" applyFont="1" applyFill="1" applyBorder="1" applyAlignment="1" applyProtection="1">
      <alignment horizontal="center" vertical="center"/>
    </xf>
    <xf numFmtId="4" fontId="15" fillId="5" borderId="4" xfId="1" applyNumberFormat="1" applyFont="1" applyFill="1" applyBorder="1" applyAlignment="1" applyProtection="1">
      <alignment horizontal="center" vertical="center"/>
    </xf>
    <xf numFmtId="0" fontId="15" fillId="5" borderId="9" xfId="1" applyFont="1" applyFill="1" applyBorder="1" applyAlignment="1" applyProtection="1">
      <alignment horizontal="center" vertical="center"/>
    </xf>
    <xf numFmtId="0" fontId="15" fillId="5" borderId="10" xfId="1" applyFont="1" applyFill="1" applyBorder="1" applyAlignment="1" applyProtection="1">
      <alignment horizontal="center" vertical="center" wrapText="1"/>
    </xf>
    <xf numFmtId="4" fontId="15" fillId="5" borderId="11" xfId="1" applyNumberFormat="1" applyFont="1" applyFill="1" applyBorder="1" applyAlignment="1" applyProtection="1">
      <alignment horizontal="center" vertical="center"/>
    </xf>
    <xf numFmtId="4" fontId="12" fillId="0" borderId="5" xfId="1" applyNumberFormat="1" applyFont="1" applyBorder="1" applyAlignment="1" applyProtection="1">
      <alignment horizontal="center" vertical="center"/>
    </xf>
    <xf numFmtId="4" fontId="12" fillId="0" borderId="8" xfId="1" applyNumberFormat="1" applyFont="1" applyBorder="1" applyAlignment="1" applyProtection="1">
      <alignment horizontal="center" vertical="center"/>
    </xf>
    <xf numFmtId="4" fontId="15" fillId="0" borderId="5" xfId="1" applyNumberFormat="1" applyFont="1" applyBorder="1" applyAlignment="1" applyProtection="1">
      <alignment horizontal="center" vertical="center"/>
    </xf>
    <xf numFmtId="0" fontId="12" fillId="0" borderId="0" xfId="1" applyFont="1" applyFill="1" applyAlignment="1" applyProtection="1">
      <alignment horizontal="center" vertical="center"/>
    </xf>
    <xf numFmtId="0" fontId="12" fillId="0" borderId="0" xfId="1" applyFont="1" applyAlignment="1" applyProtection="1">
      <alignment horizontal="center" vertical="center"/>
    </xf>
    <xf numFmtId="0" fontId="15" fillId="5" borderId="12" xfId="1" applyFont="1" applyFill="1" applyBorder="1" applyAlignment="1" applyProtection="1">
      <alignment horizontal="center" vertical="center"/>
    </xf>
    <xf numFmtId="0" fontId="15" fillId="5" borderId="13" xfId="1" applyFont="1" applyFill="1" applyBorder="1" applyAlignment="1" applyProtection="1">
      <alignment horizontal="left" vertical="center" wrapText="1"/>
    </xf>
    <xf numFmtId="4" fontId="15" fillId="5" borderId="14" xfId="1" applyNumberFormat="1" applyFont="1" applyFill="1" applyBorder="1" applyAlignment="1" applyProtection="1">
      <alignment horizontal="center" vertical="center"/>
    </xf>
    <xf numFmtId="4" fontId="12" fillId="0" borderId="14" xfId="1" applyNumberFormat="1" applyFont="1" applyBorder="1" applyAlignment="1" applyProtection="1">
      <alignment horizontal="center" vertical="center"/>
    </xf>
    <xf numFmtId="4" fontId="12" fillId="0" borderId="13" xfId="1" applyNumberFormat="1" applyFont="1" applyBorder="1" applyAlignment="1" applyProtection="1">
      <alignment horizontal="center" vertical="center"/>
    </xf>
    <xf numFmtId="0" fontId="15" fillId="0" borderId="17" xfId="1" applyFont="1" applyFill="1" applyBorder="1" applyAlignment="1" applyProtection="1">
      <alignment vertical="center" wrapText="1"/>
    </xf>
    <xf numFmtId="0" fontId="15" fillId="0" borderId="18" xfId="1" applyFont="1" applyFill="1" applyBorder="1" applyAlignment="1" applyProtection="1">
      <alignment vertical="center" wrapText="1"/>
    </xf>
    <xf numFmtId="0" fontId="15" fillId="0" borderId="0" xfId="1" applyFont="1" applyFill="1" applyAlignment="1" applyProtection="1">
      <alignment horizontal="center" vertical="center"/>
    </xf>
    <xf numFmtId="0" fontId="12" fillId="0" borderId="9" xfId="1" applyFont="1" applyBorder="1" applyAlignment="1" applyProtection="1">
      <alignment horizontal="center" vertical="center"/>
    </xf>
    <xf numFmtId="0" fontId="12" fillId="0" borderId="11" xfId="1" applyFont="1" applyBorder="1" applyAlignment="1" applyProtection="1">
      <alignment horizontal="left" vertical="center" wrapText="1"/>
    </xf>
    <xf numFmtId="4" fontId="12" fillId="0" borderId="4" xfId="1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Fill="1" applyBorder="1" applyAlignment="1" applyProtection="1">
      <alignment horizontal="center" vertical="center"/>
    </xf>
    <xf numFmtId="164" fontId="17" fillId="0" borderId="16" xfId="0" applyNumberFormat="1" applyFont="1" applyFill="1" applyBorder="1" applyAlignment="1" applyProtection="1">
      <alignment horizontal="center" vertical="center"/>
    </xf>
    <xf numFmtId="164" fontId="17" fillId="0" borderId="33" xfId="0" applyNumberFormat="1" applyFont="1" applyFill="1" applyBorder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4" fontId="12" fillId="0" borderId="11" xfId="1" applyNumberFormat="1" applyFont="1" applyBorder="1" applyAlignment="1" applyProtection="1">
      <alignment horizontal="center" vertical="center"/>
    </xf>
    <xf numFmtId="164" fontId="12" fillId="0" borderId="4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164" fontId="12" fillId="0" borderId="31" xfId="0" applyNumberFormat="1" applyFont="1" applyFill="1" applyBorder="1" applyAlignment="1" applyProtection="1">
      <alignment horizontal="center" vertical="center"/>
    </xf>
    <xf numFmtId="0" fontId="15" fillId="0" borderId="31" xfId="1" applyFont="1" applyFill="1" applyBorder="1" applyAlignment="1" applyProtection="1">
      <alignment horizontal="left" vertical="center"/>
    </xf>
    <xf numFmtId="164" fontId="12" fillId="6" borderId="11" xfId="0" applyNumberFormat="1" applyFont="1" applyFill="1" applyBorder="1" applyAlignment="1" applyProtection="1">
      <alignment horizontal="center" vertical="center"/>
    </xf>
    <xf numFmtId="164" fontId="12" fillId="6" borderId="31" xfId="0" applyNumberFormat="1" applyFont="1" applyFill="1" applyBorder="1" applyAlignment="1" applyProtection="1">
      <alignment horizontal="center" vertical="center"/>
    </xf>
    <xf numFmtId="0" fontId="12" fillId="0" borderId="4" xfId="1" applyFont="1" applyFill="1" applyBorder="1" applyAlignment="1" applyProtection="1">
      <alignment horizontal="left" vertical="center" wrapText="1"/>
    </xf>
    <xf numFmtId="0" fontId="15" fillId="0" borderId="0" xfId="1" applyFont="1" applyFill="1" applyBorder="1" applyAlignment="1" applyProtection="1">
      <alignment horizontal="left" vertical="center" wrapText="1"/>
    </xf>
    <xf numFmtId="4" fontId="12" fillId="0" borderId="0" xfId="1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15" fillId="0" borderId="39" xfId="0" applyFont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19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 wrapText="1"/>
    </xf>
    <xf numFmtId="4" fontId="12" fillId="0" borderId="4" xfId="0" applyNumberFormat="1" applyFont="1" applyBorder="1" applyAlignment="1" applyProtection="1">
      <alignment horizontal="center" vertical="center"/>
    </xf>
    <xf numFmtId="164" fontId="12" fillId="0" borderId="16" xfId="0" applyNumberFormat="1" applyFont="1" applyFill="1" applyBorder="1" applyAlignment="1" applyProtection="1">
      <alignment horizontal="center" vertical="center"/>
    </xf>
    <xf numFmtId="164" fontId="12" fillId="0" borderId="33" xfId="0" applyNumberFormat="1" applyFont="1" applyFill="1" applyBorder="1" applyAlignment="1" applyProtection="1">
      <alignment horizontal="center" vertical="center"/>
    </xf>
    <xf numFmtId="164" fontId="12" fillId="6" borderId="16" xfId="0" applyNumberFormat="1" applyFont="1" applyFill="1" applyBorder="1" applyAlignment="1" applyProtection="1">
      <alignment horizontal="center" vertical="center"/>
    </xf>
    <xf numFmtId="164" fontId="12" fillId="6" borderId="33" xfId="0" applyNumberFormat="1" applyFont="1" applyFill="1" applyBorder="1" applyAlignment="1" applyProtection="1">
      <alignment horizontal="center" vertical="center"/>
    </xf>
    <xf numFmtId="0" fontId="12" fillId="0" borderId="11" xfId="5" applyFont="1" applyFill="1" applyBorder="1" applyAlignment="1" applyProtection="1">
      <alignment horizontal="left" vertical="center" wrapText="1"/>
    </xf>
    <xf numFmtId="0" fontId="13" fillId="2" borderId="4" xfId="0" applyFont="1" applyFill="1" applyBorder="1" applyProtection="1"/>
    <xf numFmtId="164" fontId="13" fillId="2" borderId="4" xfId="0" applyNumberFormat="1" applyFont="1" applyFill="1" applyBorder="1" applyProtection="1"/>
    <xf numFmtId="0" fontId="2" fillId="0" borderId="0" xfId="1" applyProtection="1"/>
    <xf numFmtId="0" fontId="0" fillId="0" borderId="0" xfId="0" applyProtection="1"/>
    <xf numFmtId="0" fontId="2" fillId="0" borderId="0" xfId="1" applyFont="1" applyAlignment="1" applyProtection="1">
      <alignment horizontal="left" vertical="center" wrapText="1"/>
    </xf>
    <xf numFmtId="4" fontId="2" fillId="0" borderId="0" xfId="1" applyNumberFormat="1" applyFont="1" applyAlignment="1" applyProtection="1">
      <alignment horizontal="center" vertical="center"/>
    </xf>
    <xf numFmtId="4" fontId="6" fillId="0" borderId="0" xfId="1" applyNumberFormat="1" applyFont="1" applyAlignment="1" applyProtection="1">
      <alignment horizontal="center" vertical="center"/>
    </xf>
    <xf numFmtId="0" fontId="2" fillId="0" borderId="0" xfId="1" applyAlignment="1" applyProtection="1">
      <alignment vertical="center"/>
    </xf>
    <xf numFmtId="0" fontId="0" fillId="0" borderId="0" xfId="0" applyAlignment="1" applyProtection="1">
      <alignment vertical="center"/>
    </xf>
    <xf numFmtId="14" fontId="7" fillId="0" borderId="28" xfId="1" applyNumberFormat="1" applyFont="1" applyBorder="1" applyAlignment="1" applyProtection="1">
      <alignment horizontal="left" vertical="center"/>
    </xf>
    <xf numFmtId="4" fontId="2" fillId="0" borderId="30" xfId="1" applyNumberFormat="1" applyFont="1" applyBorder="1" applyAlignment="1" applyProtection="1">
      <alignment horizontal="center" vertical="center"/>
    </xf>
    <xf numFmtId="0" fontId="2" fillId="0" borderId="0" xfId="1" applyFill="1" applyBorder="1" applyAlignment="1" applyProtection="1">
      <alignment horizontal="center" vertical="center"/>
    </xf>
    <xf numFmtId="14" fontId="7" fillId="0" borderId="0" xfId="4" applyNumberFormat="1" applyFont="1" applyFill="1" applyBorder="1" applyAlignment="1" applyProtection="1">
      <alignment horizontal="left" vertical="center"/>
    </xf>
    <xf numFmtId="0" fontId="7" fillId="2" borderId="46" xfId="1" applyFont="1" applyFill="1" applyBorder="1" applyAlignment="1" applyProtection="1">
      <alignment horizontal="center" vertical="center"/>
    </xf>
    <xf numFmtId="0" fontId="7" fillId="2" borderId="47" xfId="1" applyFont="1" applyFill="1" applyBorder="1" applyAlignment="1" applyProtection="1">
      <alignment horizontal="center" vertical="center" wrapText="1"/>
    </xf>
    <xf numFmtId="4" fontId="7" fillId="2" borderId="37" xfId="1" applyNumberFormat="1" applyFont="1" applyFill="1" applyBorder="1" applyAlignment="1" applyProtection="1">
      <alignment horizontal="center" vertical="center"/>
    </xf>
    <xf numFmtId="4" fontId="7" fillId="2" borderId="50" xfId="1" applyNumberFormat="1" applyFont="1" applyFill="1" applyBorder="1" applyAlignment="1" applyProtection="1">
      <alignment horizontal="center" vertical="center"/>
    </xf>
    <xf numFmtId="4" fontId="7" fillId="2" borderId="24" xfId="1" applyNumberFormat="1" applyFont="1" applyFill="1" applyBorder="1" applyAlignment="1" applyProtection="1">
      <alignment horizontal="center" vertical="center"/>
    </xf>
    <xf numFmtId="0" fontId="7" fillId="2" borderId="9" xfId="1" applyFont="1" applyFill="1" applyBorder="1" applyAlignment="1" applyProtection="1">
      <alignment horizontal="center" vertical="center"/>
    </xf>
    <xf numFmtId="0" fontId="7" fillId="2" borderId="10" xfId="1" applyFont="1" applyFill="1" applyBorder="1" applyAlignment="1" applyProtection="1">
      <alignment horizontal="center" vertical="center" wrapText="1"/>
    </xf>
    <xf numFmtId="4" fontId="7" fillId="2" borderId="11" xfId="1" applyNumberFormat="1" applyFont="1" applyFill="1" applyBorder="1" applyAlignment="1" applyProtection="1">
      <alignment horizontal="center" vertical="center"/>
    </xf>
    <xf numFmtId="4" fontId="2" fillId="0" borderId="5" xfId="1" applyNumberFormat="1" applyFont="1" applyBorder="1" applyAlignment="1" applyProtection="1">
      <alignment horizontal="center" vertical="center"/>
    </xf>
    <xf numFmtId="4" fontId="7" fillId="0" borderId="5" xfId="1" applyNumberFormat="1" applyFont="1" applyBorder="1" applyAlignment="1" applyProtection="1">
      <alignment horizontal="center" vertical="center"/>
    </xf>
    <xf numFmtId="4" fontId="7" fillId="5" borderId="31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7" fillId="2" borderId="12" xfId="1" applyFont="1" applyFill="1" applyBorder="1" applyAlignment="1" applyProtection="1">
      <alignment horizontal="center" vertical="center"/>
    </xf>
    <xf numFmtId="0" fontId="7" fillId="2" borderId="13" xfId="1" applyFont="1" applyFill="1" applyBorder="1" applyAlignment="1" applyProtection="1">
      <alignment horizontal="left" vertical="center" wrapText="1"/>
    </xf>
    <xf numFmtId="4" fontId="7" fillId="2" borderId="14" xfId="1" applyNumberFormat="1" applyFont="1" applyFill="1" applyBorder="1" applyAlignment="1" applyProtection="1">
      <alignment horizontal="center" vertical="center"/>
    </xf>
    <xf numFmtId="4" fontId="2" fillId="0" borderId="14" xfId="1" applyNumberFormat="1" applyFont="1" applyBorder="1" applyAlignment="1" applyProtection="1">
      <alignment horizontal="center" vertical="center"/>
    </xf>
    <xf numFmtId="4" fontId="7" fillId="5" borderId="32" xfId="1" applyNumberFormat="1" applyFont="1" applyFill="1" applyBorder="1" applyAlignment="1" applyProtection="1">
      <alignment horizontal="center" vertical="center"/>
    </xf>
    <xf numFmtId="0" fontId="7" fillId="0" borderId="40" xfId="1" applyFont="1" applyFill="1" applyBorder="1" applyAlignment="1" applyProtection="1">
      <alignment horizontal="left" vertical="center"/>
    </xf>
    <xf numFmtId="4" fontId="2" fillId="0" borderId="52" xfId="1" applyNumberFormat="1" applyFont="1" applyFill="1" applyBorder="1" applyAlignment="1" applyProtection="1">
      <alignment horizontal="center" vertical="center"/>
    </xf>
    <xf numFmtId="164" fontId="2" fillId="0" borderId="11" xfId="0" applyNumberFormat="1" applyFont="1" applyFill="1" applyBorder="1" applyAlignment="1" applyProtection="1">
      <alignment horizontal="center" vertical="center"/>
    </xf>
    <xf numFmtId="4" fontId="2" fillId="0" borderId="19" xfId="1" applyNumberFormat="1" applyFont="1" applyFill="1" applyBorder="1" applyAlignment="1" applyProtection="1">
      <alignment horizontal="center" vertical="center"/>
    </xf>
    <xf numFmtId="0" fontId="7" fillId="0" borderId="31" xfId="1" applyFont="1" applyFill="1" applyBorder="1" applyAlignment="1" applyProtection="1">
      <alignment horizontal="left" vertical="center" wrapText="1"/>
    </xf>
    <xf numFmtId="0" fontId="7" fillId="0" borderId="52" xfId="1" applyFont="1" applyFill="1" applyBorder="1" applyAlignment="1" applyProtection="1">
      <alignment horizontal="left" vertical="center" wrapText="1"/>
    </xf>
    <xf numFmtId="4" fontId="2" fillId="0" borderId="31" xfId="1" applyNumberFormat="1" applyFont="1" applyFill="1" applyBorder="1" applyAlignment="1" applyProtection="1">
      <alignment horizontal="center" vertical="center"/>
    </xf>
    <xf numFmtId="4" fontId="2" fillId="0" borderId="20" xfId="1" applyNumberFormat="1" applyFont="1" applyFill="1" applyBorder="1" applyAlignment="1" applyProtection="1">
      <alignment horizontal="center" vertical="center"/>
    </xf>
    <xf numFmtId="4" fontId="2" fillId="6" borderId="20" xfId="1" applyNumberFormat="1" applyFont="1" applyFill="1" applyBorder="1" applyAlignment="1" applyProtection="1">
      <alignment horizontal="center" vertical="center"/>
    </xf>
    <xf numFmtId="4" fontId="2" fillId="6" borderId="16" xfId="1" applyNumberFormat="1" applyFont="1" applyFill="1" applyBorder="1" applyAlignment="1" applyProtection="1">
      <alignment horizontal="center" vertical="center"/>
    </xf>
    <xf numFmtId="0" fontId="7" fillId="0" borderId="33" xfId="1" applyFont="1" applyFill="1" applyBorder="1" applyAlignment="1" applyProtection="1">
      <alignment horizontal="left" vertical="center"/>
    </xf>
    <xf numFmtId="0" fontId="2" fillId="0" borderId="10" xfId="1" applyFont="1" applyFill="1" applyBorder="1" applyAlignment="1" applyProtection="1">
      <alignment horizontal="left" vertical="center" wrapText="1"/>
    </xf>
    <xf numFmtId="0" fontId="0" fillId="0" borderId="0" xfId="0" applyFill="1" applyAlignment="1" applyProtection="1">
      <alignment vertical="center"/>
    </xf>
    <xf numFmtId="4" fontId="2" fillId="6" borderId="19" xfId="1" applyNumberFormat="1" applyFont="1" applyFill="1" applyBorder="1" applyAlignment="1" applyProtection="1">
      <alignment horizontal="center" vertical="center"/>
    </xf>
    <xf numFmtId="4" fontId="2" fillId="6" borderId="11" xfId="1" applyNumberFormat="1" applyFont="1" applyFill="1" applyBorder="1" applyAlignment="1" applyProtection="1">
      <alignment horizontal="center" vertical="center"/>
    </xf>
    <xf numFmtId="4" fontId="2" fillId="0" borderId="42" xfId="1" applyNumberFormat="1" applyFont="1" applyFill="1" applyBorder="1" applyAlignment="1" applyProtection="1">
      <alignment horizontal="center" vertical="center"/>
    </xf>
    <xf numFmtId="4" fontId="2" fillId="0" borderId="43" xfId="1" applyNumberFormat="1" applyFont="1" applyFill="1" applyBorder="1" applyAlignment="1" applyProtection="1">
      <alignment horizontal="center" vertical="center"/>
    </xf>
    <xf numFmtId="4" fontId="2" fillId="6" borderId="43" xfId="1" applyNumberFormat="1" applyFont="1" applyFill="1" applyBorder="1" applyAlignment="1" applyProtection="1">
      <alignment horizontal="center" vertical="center"/>
    </xf>
    <xf numFmtId="4" fontId="2" fillId="6" borderId="38" xfId="1" applyNumberFormat="1" applyFont="1" applyFill="1" applyBorder="1" applyAlignment="1" applyProtection="1">
      <alignment horizontal="center" vertical="center"/>
    </xf>
    <xf numFmtId="0" fontId="7" fillId="0" borderId="41" xfId="1" applyFont="1" applyFill="1" applyBorder="1" applyAlignment="1" applyProtection="1">
      <alignment horizontal="left" vertical="center"/>
    </xf>
    <xf numFmtId="0" fontId="7" fillId="0" borderId="16" xfId="1" applyFont="1" applyFill="1" applyBorder="1" applyAlignment="1" applyProtection="1">
      <alignment horizontal="left" vertical="center" wrapText="1"/>
    </xf>
    <xf numFmtId="0" fontId="7" fillId="0" borderId="33" xfId="1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164" fontId="2" fillId="6" borderId="11" xfId="0" applyNumberFormat="1" applyFont="1" applyFill="1" applyBorder="1" applyAlignment="1" applyProtection="1">
      <alignment horizontal="center" vertical="center"/>
    </xf>
    <xf numFmtId="4" fontId="7" fillId="5" borderId="45" xfId="1" applyNumberFormat="1" applyFont="1" applyFill="1" applyBorder="1" applyAlignment="1" applyProtection="1">
      <alignment horizontal="left" vertical="center"/>
    </xf>
    <xf numFmtId="4" fontId="2" fillId="0" borderId="36" xfId="1" applyNumberFormat="1" applyFont="1" applyFill="1" applyBorder="1" applyAlignment="1" applyProtection="1">
      <alignment horizontal="center" vertical="center"/>
    </xf>
    <xf numFmtId="4" fontId="2" fillId="0" borderId="0" xfId="1" applyNumberFormat="1" applyProtection="1"/>
    <xf numFmtId="43" fontId="0" fillId="0" borderId="0" xfId="0" applyNumberFormat="1" applyProtection="1"/>
    <xf numFmtId="164" fontId="12" fillId="7" borderId="4" xfId="0" applyNumberFormat="1" applyFont="1" applyFill="1" applyBorder="1" applyAlignment="1" applyProtection="1">
      <alignment horizontal="center" vertical="center"/>
    </xf>
    <xf numFmtId="164" fontId="12" fillId="7" borderId="11" xfId="0" applyNumberFormat="1" applyFont="1" applyFill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left" vertical="center"/>
    </xf>
    <xf numFmtId="164" fontId="2" fillId="4" borderId="11" xfId="0" applyNumberFormat="1" applyFont="1" applyFill="1" applyBorder="1" applyAlignment="1" applyProtection="1">
      <alignment horizontal="center" vertical="center"/>
    </xf>
    <xf numFmtId="4" fontId="2" fillId="4" borderId="16" xfId="1" applyNumberFormat="1" applyFont="1" applyFill="1" applyBorder="1" applyAlignment="1" applyProtection="1">
      <alignment horizontal="center" vertical="center"/>
    </xf>
    <xf numFmtId="4" fontId="2" fillId="4" borderId="20" xfId="1" applyNumberFormat="1" applyFont="1" applyFill="1" applyBorder="1" applyAlignment="1" applyProtection="1">
      <alignment horizontal="center" vertical="center"/>
    </xf>
    <xf numFmtId="4" fontId="12" fillId="4" borderId="4" xfId="1" applyNumberFormat="1" applyFont="1" applyFill="1" applyBorder="1" applyAlignment="1" applyProtection="1">
      <alignment horizontal="center" vertical="center"/>
    </xf>
    <xf numFmtId="164" fontId="12" fillId="4" borderId="4" xfId="0" applyNumberFormat="1" applyFont="1" applyFill="1" applyBorder="1" applyAlignment="1" applyProtection="1">
      <alignment horizontal="center" vertical="center"/>
    </xf>
    <xf numFmtId="0" fontId="13" fillId="4" borderId="0" xfId="0" applyFont="1" applyFill="1" applyAlignment="1" applyProtection="1">
      <alignment vertical="center"/>
    </xf>
    <xf numFmtId="164" fontId="12" fillId="5" borderId="4" xfId="0" applyNumberFormat="1" applyFont="1" applyFill="1" applyBorder="1" applyAlignment="1" applyProtection="1">
      <alignment horizontal="center" vertical="center"/>
    </xf>
    <xf numFmtId="164" fontId="12" fillId="5" borderId="11" xfId="0" applyNumberFormat="1" applyFont="1" applyFill="1" applyBorder="1" applyAlignment="1" applyProtection="1">
      <alignment horizontal="center" vertical="center"/>
    </xf>
    <xf numFmtId="4" fontId="2" fillId="5" borderId="16" xfId="1" applyNumberFormat="1" applyFont="1" applyFill="1" applyBorder="1" applyAlignment="1" applyProtection="1">
      <alignment horizontal="center" vertical="center"/>
    </xf>
    <xf numFmtId="0" fontId="12" fillId="8" borderId="0" xfId="0" applyFont="1" applyFill="1" applyAlignment="1" applyProtection="1">
      <alignment vertical="center" wrapText="1"/>
    </xf>
    <xf numFmtId="164" fontId="12" fillId="0" borderId="0" xfId="0" applyNumberFormat="1" applyFont="1" applyFill="1" applyBorder="1" applyAlignment="1" applyProtection="1">
      <alignment horizontal="center" vertical="center"/>
    </xf>
    <xf numFmtId="4" fontId="7" fillId="4" borderId="57" xfId="1" applyNumberFormat="1" applyFont="1" applyFill="1" applyBorder="1" applyAlignment="1" applyProtection="1">
      <alignment horizontal="center" vertical="center"/>
    </xf>
    <xf numFmtId="0" fontId="19" fillId="4" borderId="39" xfId="1" applyFont="1" applyFill="1" applyBorder="1" applyAlignment="1" applyProtection="1">
      <alignment horizontal="center" vertical="center"/>
    </xf>
    <xf numFmtId="0" fontId="19" fillId="4" borderId="15" xfId="1" applyFont="1" applyFill="1" applyBorder="1" applyAlignment="1" applyProtection="1">
      <alignment horizontal="left" vertical="center"/>
    </xf>
    <xf numFmtId="0" fontId="19" fillId="0" borderId="38" xfId="1" applyFont="1" applyFill="1" applyBorder="1" applyAlignment="1" applyProtection="1">
      <alignment horizontal="left" vertical="center"/>
    </xf>
    <xf numFmtId="164" fontId="17" fillId="6" borderId="41" xfId="0" applyNumberFormat="1" applyFont="1" applyFill="1" applyBorder="1" applyAlignment="1" applyProtection="1">
      <alignment horizontal="center" vertical="center"/>
    </xf>
    <xf numFmtId="0" fontId="17" fillId="4" borderId="9" xfId="1" applyFont="1" applyFill="1" applyBorder="1" applyAlignment="1" applyProtection="1">
      <alignment horizontal="center" vertical="center"/>
    </xf>
    <xf numFmtId="0" fontId="17" fillId="4" borderId="11" xfId="1" applyFont="1" applyFill="1" applyBorder="1" applyAlignment="1" applyProtection="1">
      <alignment horizontal="left" vertical="center" wrapText="1"/>
    </xf>
    <xf numFmtId="4" fontId="17" fillId="0" borderId="11" xfId="1" applyNumberFormat="1" applyFont="1" applyFill="1" applyBorder="1" applyAlignment="1" applyProtection="1">
      <alignment horizontal="center" vertical="center"/>
    </xf>
    <xf numFmtId="0" fontId="17" fillId="0" borderId="11" xfId="1" applyFont="1" applyFill="1" applyBorder="1" applyAlignment="1" applyProtection="1">
      <alignment horizontal="center" vertical="center" wrapText="1"/>
    </xf>
    <xf numFmtId="0" fontId="19" fillId="0" borderId="11" xfId="1" applyFont="1" applyFill="1" applyBorder="1" applyAlignment="1" applyProtection="1">
      <alignment horizontal="left" vertical="center" wrapText="1"/>
    </xf>
    <xf numFmtId="164" fontId="17" fillId="0" borderId="11" xfId="0" applyNumberFormat="1" applyFont="1" applyFill="1" applyBorder="1" applyAlignment="1" applyProtection="1">
      <alignment horizontal="center" vertical="center"/>
    </xf>
    <xf numFmtId="164" fontId="12" fillId="6" borderId="38" xfId="0" applyNumberFormat="1" applyFont="1" applyFill="1" applyBorder="1" applyAlignment="1" applyProtection="1">
      <alignment horizontal="center" vertical="center"/>
    </xf>
    <xf numFmtId="4" fontId="4" fillId="0" borderId="0" xfId="1" applyNumberFormat="1" applyFont="1" applyBorder="1" applyAlignment="1">
      <alignment horizontal="center" vertical="center" wrapText="1"/>
    </xf>
    <xf numFmtId="4" fontId="5" fillId="0" borderId="0" xfId="1" applyNumberFormat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164" fontId="2" fillId="4" borderId="17" xfId="0" applyNumberFormat="1" applyFont="1" applyFill="1" applyBorder="1" applyAlignment="1" applyProtection="1">
      <alignment horizontal="center" vertical="center"/>
    </xf>
    <xf numFmtId="164" fontId="2" fillId="4" borderId="20" xfId="0" applyNumberFormat="1" applyFont="1" applyFill="1" applyBorder="1" applyAlignment="1" applyProtection="1">
      <alignment horizontal="center" vertical="center"/>
    </xf>
    <xf numFmtId="164" fontId="2" fillId="7" borderId="48" xfId="0" applyNumberFormat="1" applyFont="1" applyFill="1" applyBorder="1" applyAlignment="1" applyProtection="1">
      <alignment horizontal="center" vertical="center"/>
      <protection locked="0"/>
    </xf>
    <xf numFmtId="164" fontId="2" fillId="7" borderId="54" xfId="0" applyNumberFormat="1" applyFont="1" applyFill="1" applyBorder="1" applyAlignment="1" applyProtection="1">
      <alignment horizontal="center" vertical="center"/>
      <protection locked="0"/>
    </xf>
    <xf numFmtId="164" fontId="2" fillId="7" borderId="55" xfId="0" applyNumberFormat="1" applyFont="1" applyFill="1" applyBorder="1" applyAlignment="1" applyProtection="1">
      <alignment horizontal="center" vertical="center"/>
      <protection locked="0"/>
    </xf>
    <xf numFmtId="164" fontId="2" fillId="7" borderId="56" xfId="0" applyNumberFormat="1" applyFont="1" applyFill="1" applyBorder="1" applyAlignment="1" applyProtection="1">
      <alignment horizontal="center" vertical="center"/>
      <protection locked="0"/>
    </xf>
    <xf numFmtId="0" fontId="7" fillId="4" borderId="48" xfId="1" applyFont="1" applyFill="1" applyBorder="1" applyAlignment="1" applyProtection="1">
      <alignment horizontal="left" vertical="center"/>
    </xf>
    <xf numFmtId="0" fontId="7" fillId="4" borderId="54" xfId="1" applyFont="1" applyFill="1" applyBorder="1" applyAlignment="1" applyProtection="1">
      <alignment horizontal="left" vertical="center"/>
    </xf>
    <xf numFmtId="164" fontId="2" fillId="7" borderId="1" xfId="0" applyNumberFormat="1" applyFont="1" applyFill="1" applyBorder="1" applyAlignment="1" applyProtection="1">
      <alignment horizontal="center" vertical="center"/>
      <protection locked="0"/>
    </xf>
    <xf numFmtId="164" fontId="2" fillId="7" borderId="3" xfId="0" applyNumberFormat="1" applyFont="1" applyFill="1" applyBorder="1" applyAlignment="1" applyProtection="1">
      <alignment horizontal="center" vertical="center"/>
      <protection locked="0"/>
    </xf>
    <xf numFmtId="0" fontId="7" fillId="4" borderId="17" xfId="1" applyFont="1" applyFill="1" applyBorder="1" applyAlignment="1" applyProtection="1">
      <alignment horizontal="left" vertical="center"/>
    </xf>
    <xf numFmtId="0" fontId="7" fillId="4" borderId="20" xfId="1" applyFont="1" applyFill="1" applyBorder="1" applyAlignment="1" applyProtection="1">
      <alignment horizontal="left" vertical="center"/>
    </xf>
    <xf numFmtId="164" fontId="2" fillId="4" borderId="55" xfId="0" applyNumberFormat="1" applyFont="1" applyFill="1" applyBorder="1" applyAlignment="1" applyProtection="1">
      <alignment horizontal="center" vertical="center"/>
    </xf>
    <xf numFmtId="164" fontId="2" fillId="4" borderId="56" xfId="0" applyNumberFormat="1" applyFont="1" applyFill="1" applyBorder="1" applyAlignment="1" applyProtection="1">
      <alignment horizontal="center" vertical="center"/>
    </xf>
    <xf numFmtId="164" fontId="2" fillId="7" borderId="17" xfId="0" applyNumberFormat="1" applyFont="1" applyFill="1" applyBorder="1" applyAlignment="1" applyProtection="1">
      <alignment horizontal="center" vertical="center"/>
      <protection locked="0"/>
    </xf>
    <xf numFmtId="164" fontId="2" fillId="7" borderId="20" xfId="0" applyNumberFormat="1" applyFont="1" applyFill="1" applyBorder="1" applyAlignment="1" applyProtection="1">
      <alignment horizontal="center" vertical="center"/>
      <protection locked="0"/>
    </xf>
    <xf numFmtId="0" fontId="7" fillId="4" borderId="55" xfId="1" applyFont="1" applyFill="1" applyBorder="1" applyAlignment="1" applyProtection="1">
      <alignment horizontal="left" vertical="center"/>
    </xf>
    <xf numFmtId="0" fontId="7" fillId="4" borderId="56" xfId="1" applyFont="1" applyFill="1" applyBorder="1" applyAlignment="1" applyProtection="1">
      <alignment horizontal="left" vertical="center"/>
    </xf>
    <xf numFmtId="4" fontId="7" fillId="5" borderId="39" xfId="1" applyNumberFormat="1" applyFont="1" applyFill="1" applyBorder="1" applyAlignment="1" applyProtection="1">
      <alignment horizontal="right" vertical="center"/>
    </xf>
    <xf numFmtId="4" fontId="7" fillId="5" borderId="18" xfId="1" applyNumberFormat="1" applyFont="1" applyFill="1" applyBorder="1" applyAlignment="1" applyProtection="1">
      <alignment horizontal="right" vertical="center"/>
    </xf>
    <xf numFmtId="4" fontId="2" fillId="0" borderId="21" xfId="1" applyNumberFormat="1" applyFont="1" applyBorder="1" applyAlignment="1" applyProtection="1">
      <alignment horizontal="right"/>
    </xf>
    <xf numFmtId="0" fontId="4" fillId="2" borderId="22" xfId="1" applyFont="1" applyFill="1" applyBorder="1" applyAlignment="1" applyProtection="1">
      <alignment horizontal="center" vertical="center"/>
    </xf>
    <xf numFmtId="0" fontId="4" fillId="2" borderId="23" xfId="1" applyFont="1" applyFill="1" applyBorder="1" applyAlignment="1" applyProtection="1">
      <alignment horizontal="center" vertical="center"/>
    </xf>
    <xf numFmtId="0" fontId="4" fillId="2" borderId="24" xfId="1" applyFont="1" applyFill="1" applyBorder="1" applyAlignment="1" applyProtection="1">
      <alignment horizontal="center" vertical="center"/>
    </xf>
    <xf numFmtId="0" fontId="4" fillId="2" borderId="25" xfId="1" applyFont="1" applyFill="1" applyBorder="1" applyAlignment="1" applyProtection="1">
      <alignment horizontal="center" vertical="center"/>
    </xf>
    <xf numFmtId="0" fontId="4" fillId="2" borderId="6" xfId="1" applyFont="1" applyFill="1" applyBorder="1" applyAlignment="1" applyProtection="1">
      <alignment horizontal="center" vertical="center"/>
    </xf>
    <xf numFmtId="0" fontId="4" fillId="2" borderId="26" xfId="1" applyFont="1" applyFill="1" applyBorder="1" applyAlignment="1" applyProtection="1">
      <alignment horizontal="center" vertical="center"/>
    </xf>
    <xf numFmtId="0" fontId="7" fillId="0" borderId="34" xfId="1" applyFont="1" applyBorder="1" applyAlignment="1" applyProtection="1">
      <alignment horizontal="left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19" xfId="1" applyFont="1" applyBorder="1" applyAlignment="1" applyProtection="1">
      <alignment horizontal="left" vertical="center"/>
    </xf>
    <xf numFmtId="0" fontId="7" fillId="2" borderId="48" xfId="4" applyFont="1" applyFill="1" applyBorder="1" applyAlignment="1" applyProtection="1">
      <alignment horizontal="center" vertical="center" wrapText="1"/>
    </xf>
    <xf numFmtId="0" fontId="7" fillId="2" borderId="49" xfId="4" applyFont="1" applyFill="1" applyBorder="1" applyAlignment="1" applyProtection="1">
      <alignment horizontal="center" vertical="center" wrapText="1"/>
    </xf>
    <xf numFmtId="0" fontId="7" fillId="2" borderId="48" xfId="4" applyFont="1" applyFill="1" applyBorder="1" applyAlignment="1" applyProtection="1">
      <alignment horizontal="center" vertical="center"/>
    </xf>
    <xf numFmtId="0" fontId="7" fillId="2" borderId="49" xfId="4" applyFont="1" applyFill="1" applyBorder="1" applyAlignment="1" applyProtection="1">
      <alignment horizontal="center" vertical="center"/>
    </xf>
    <xf numFmtId="4" fontId="2" fillId="0" borderId="8" xfId="1" applyNumberFormat="1" applyFont="1" applyBorder="1" applyAlignment="1" applyProtection="1">
      <alignment horizontal="center" vertical="center"/>
    </xf>
    <xf numFmtId="4" fontId="2" fillId="0" borderId="29" xfId="1" applyNumberFormat="1" applyFont="1" applyBorder="1" applyAlignment="1" applyProtection="1">
      <alignment horizontal="center" vertical="center"/>
    </xf>
    <xf numFmtId="4" fontId="2" fillId="0" borderId="53" xfId="1" applyNumberFormat="1" applyFont="1" applyBorder="1" applyAlignment="1" applyProtection="1">
      <alignment horizontal="center" vertical="center"/>
    </xf>
    <xf numFmtId="4" fontId="2" fillId="0" borderId="43" xfId="1" applyNumberFormat="1" applyFont="1" applyBorder="1" applyAlignment="1" applyProtection="1">
      <alignment horizontal="center" vertical="center"/>
    </xf>
    <xf numFmtId="0" fontId="7" fillId="4" borderId="17" xfId="1" applyFont="1" applyFill="1" applyBorder="1" applyAlignment="1" applyProtection="1">
      <alignment horizontal="left" vertical="center"/>
      <protection locked="0"/>
    </xf>
    <xf numFmtId="0" fontId="7" fillId="4" borderId="20" xfId="1" applyFont="1" applyFill="1" applyBorder="1" applyAlignment="1" applyProtection="1">
      <alignment horizontal="left" vertical="center"/>
      <protection locked="0"/>
    </xf>
    <xf numFmtId="0" fontId="15" fillId="5" borderId="4" xfId="1" applyFont="1" applyFill="1" applyBorder="1" applyAlignment="1" applyProtection="1">
      <alignment horizontal="center" vertical="center"/>
    </xf>
    <xf numFmtId="0" fontId="15" fillId="5" borderId="1" xfId="4" applyFont="1" applyFill="1" applyBorder="1" applyAlignment="1" applyProtection="1">
      <alignment horizontal="center" vertical="center" wrapText="1"/>
    </xf>
    <xf numFmtId="0" fontId="15" fillId="5" borderId="2" xfId="4" applyFont="1" applyFill="1" applyBorder="1" applyAlignment="1" applyProtection="1">
      <alignment horizontal="center" vertical="center" wrapText="1"/>
    </xf>
    <xf numFmtId="0" fontId="15" fillId="5" borderId="1" xfId="4" applyFont="1" applyFill="1" applyBorder="1" applyAlignment="1" applyProtection="1">
      <alignment horizontal="center" vertical="center"/>
    </xf>
    <xf numFmtId="0" fontId="15" fillId="5" borderId="2" xfId="4" applyFont="1" applyFill="1" applyBorder="1" applyAlignment="1" applyProtection="1">
      <alignment horizontal="center" vertical="center"/>
    </xf>
    <xf numFmtId="4" fontId="2" fillId="4" borderId="4" xfId="1" applyNumberFormat="1" applyFont="1" applyFill="1" applyBorder="1" applyAlignment="1" applyProtection="1">
      <alignment horizontal="center" vertical="center"/>
    </xf>
  </cellXfs>
  <cellStyles count="10">
    <cellStyle name="Hiperlink" xfId="6" builtinId="8" hidden="1"/>
    <cellStyle name="Hiperlink" xfId="8" builtinId="8" hidden="1"/>
    <cellStyle name="Hiperlink Visitado" xfId="7" builtinId="9" hidden="1"/>
    <cellStyle name="Hiperlink Visitado" xfId="9" builtinId="9" hidden="1"/>
    <cellStyle name="Normal" xfId="0" builtinId="0"/>
    <cellStyle name="Normal 2 2 2 2" xfId="1"/>
    <cellStyle name="Normal 2 2 2 2 2" xfId="5"/>
    <cellStyle name="Normal 2 5 2 2" xfId="2"/>
    <cellStyle name="Normal_NET-HBCRS-MQ_ARQ-B" xfId="4"/>
    <cellStyle name="Vírgula 3 2" xf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J45"/>
  <sheetViews>
    <sheetView topLeftCell="A19" zoomScale="87" zoomScaleNormal="87" workbookViewId="0">
      <selection activeCell="B13" sqref="B13"/>
    </sheetView>
  </sheetViews>
  <sheetFormatPr defaultColWidth="5.375" defaultRowHeight="15"/>
  <cols>
    <col min="1" max="1" width="7.5" style="2" customWidth="1"/>
    <col min="2" max="2" width="54.375" style="2" customWidth="1"/>
    <col min="3" max="4" width="25.625" style="2" customWidth="1"/>
    <col min="5" max="5" width="2.5" style="2" customWidth="1"/>
    <col min="6" max="9" width="9.125" style="2" customWidth="1"/>
    <col min="10" max="10" width="2.375" style="2" customWidth="1"/>
    <col min="11" max="11" width="9.125" style="2" hidden="1" customWidth="1"/>
    <col min="12" max="12" width="9.125" style="2" customWidth="1"/>
    <col min="13" max="13" width="56.625" style="2" customWidth="1"/>
    <col min="14" max="14" width="22.5" style="2" customWidth="1"/>
    <col min="15" max="238" width="9.125" style="2" customWidth="1"/>
    <col min="239" max="239" width="40.875" style="2" customWidth="1"/>
    <col min="240" max="241" width="16.875" style="2" bestFit="1" customWidth="1"/>
    <col min="242" max="242" width="16.5" style="2" customWidth="1"/>
    <col min="243" max="243" width="2.5" style="2" customWidth="1"/>
    <col min="244" max="16384" width="5.375" style="2"/>
  </cols>
  <sheetData>
    <row r="1" spans="1:15">
      <c r="A1" s="1"/>
      <c r="B1" s="1"/>
      <c r="C1" s="1"/>
      <c r="D1" s="1"/>
      <c r="E1" s="1"/>
    </row>
    <row r="2" spans="1:15" ht="20.25">
      <c r="A2" s="220" t="s">
        <v>172</v>
      </c>
      <c r="B2" s="220"/>
      <c r="C2" s="220"/>
      <c r="D2" s="220"/>
      <c r="E2" s="1"/>
    </row>
    <row r="3" spans="1:15" ht="15.75">
      <c r="A3" s="221"/>
      <c r="B3" s="221"/>
      <c r="C3" s="221"/>
      <c r="D3" s="221"/>
      <c r="E3" s="1"/>
    </row>
    <row r="4" spans="1:15" ht="39.950000000000003" customHeight="1">
      <c r="A4" s="222" t="s">
        <v>0</v>
      </c>
      <c r="B4" s="223"/>
      <c r="C4" s="223"/>
      <c r="D4" s="224"/>
      <c r="E4" s="1"/>
    </row>
    <row r="5" spans="1:15" ht="39.950000000000003" customHeight="1">
      <c r="A5" s="3" t="s">
        <v>1</v>
      </c>
      <c r="B5" s="3" t="s">
        <v>2</v>
      </c>
      <c r="C5" s="4" t="s">
        <v>3</v>
      </c>
      <c r="D5" s="4" t="s">
        <v>4</v>
      </c>
      <c r="E5" s="1"/>
    </row>
    <row r="6" spans="1:15" ht="56.1" customHeight="1">
      <c r="A6" s="5">
        <v>1</v>
      </c>
      <c r="B6" s="6" t="s">
        <v>397</v>
      </c>
      <c r="C6" s="7">
        <f>Serviços!I57</f>
        <v>0</v>
      </c>
      <c r="D6" s="8">
        <f>C6*A6</f>
        <v>0</v>
      </c>
      <c r="E6" s="1"/>
    </row>
    <row r="7" spans="1:15" ht="39.950000000000003" customHeight="1">
      <c r="A7" s="5">
        <v>1</v>
      </c>
      <c r="B7" s="6" t="s">
        <v>283</v>
      </c>
      <c r="C7" s="51">
        <f>Serviços!I80</f>
        <v>0</v>
      </c>
      <c r="D7" s="52">
        <f>C7*A7</f>
        <v>0</v>
      </c>
      <c r="E7" s="1"/>
      <c r="J7" s="56"/>
      <c r="K7" s="56"/>
      <c r="L7" s="56"/>
      <c r="M7" s="56"/>
      <c r="N7" s="56"/>
      <c r="O7" s="56"/>
    </row>
    <row r="8" spans="1:15" ht="60.95" customHeight="1">
      <c r="A8" s="5">
        <v>1</v>
      </c>
      <c r="B8" s="6" t="s">
        <v>183</v>
      </c>
      <c r="C8" s="7">
        <f>Serviços!I91</f>
        <v>0</v>
      </c>
      <c r="D8" s="8">
        <f t="shared" ref="D8:D14" si="0">C8*A8</f>
        <v>0</v>
      </c>
      <c r="E8" s="1"/>
      <c r="J8" s="56"/>
      <c r="K8" s="56"/>
      <c r="L8" s="57"/>
      <c r="M8" s="57"/>
      <c r="N8" s="57"/>
      <c r="O8" s="56"/>
    </row>
    <row r="9" spans="1:15" ht="39.950000000000003" customHeight="1">
      <c r="A9" s="5">
        <v>1</v>
      </c>
      <c r="B9" s="6" t="s">
        <v>184</v>
      </c>
      <c r="C9" s="7">
        <f>Serviços!I100</f>
        <v>0</v>
      </c>
      <c r="D9" s="8">
        <f t="shared" si="0"/>
        <v>0</v>
      </c>
      <c r="E9" s="1"/>
      <c r="J9" s="56"/>
      <c r="K9" s="56"/>
      <c r="L9" s="57"/>
      <c r="M9" s="58"/>
      <c r="N9" s="59"/>
      <c r="O9" s="56"/>
    </row>
    <row r="10" spans="1:15" ht="39.950000000000003" customHeight="1">
      <c r="A10" s="5">
        <v>1</v>
      </c>
      <c r="B10" s="6" t="s">
        <v>284</v>
      </c>
      <c r="C10" s="7">
        <f>Serviços!I106</f>
        <v>0</v>
      </c>
      <c r="D10" s="8">
        <f t="shared" si="0"/>
        <v>0</v>
      </c>
      <c r="E10" s="1"/>
      <c r="J10" s="56"/>
      <c r="K10" s="56"/>
      <c r="L10" s="57"/>
      <c r="M10" s="58"/>
      <c r="N10" s="59"/>
      <c r="O10" s="56"/>
    </row>
    <row r="11" spans="1:15" ht="39.950000000000003" customHeight="1">
      <c r="A11" s="5">
        <v>1</v>
      </c>
      <c r="B11" s="6" t="s">
        <v>285</v>
      </c>
      <c r="C11" s="7">
        <f>Serviços!I118</f>
        <v>0</v>
      </c>
      <c r="D11" s="8">
        <f t="shared" si="0"/>
        <v>0</v>
      </c>
      <c r="E11" s="1"/>
      <c r="J11" s="56"/>
      <c r="K11" s="56"/>
      <c r="L11" s="57"/>
      <c r="M11" s="58"/>
      <c r="N11" s="59"/>
      <c r="O11" s="56"/>
    </row>
    <row r="12" spans="1:15" ht="39.950000000000003" customHeight="1">
      <c r="A12" s="5">
        <v>1</v>
      </c>
      <c r="B12" s="6" t="s">
        <v>205</v>
      </c>
      <c r="C12" s="7">
        <f>Serviços!I121</f>
        <v>0</v>
      </c>
      <c r="D12" s="8">
        <f>C12*A12</f>
        <v>0</v>
      </c>
      <c r="E12" s="1"/>
      <c r="J12" s="56"/>
      <c r="K12" s="56"/>
      <c r="L12" s="57"/>
      <c r="M12" s="58"/>
      <c r="N12" s="59"/>
      <c r="O12" s="56"/>
    </row>
    <row r="13" spans="1:15" ht="39.950000000000003" customHeight="1">
      <c r="A13" s="5">
        <v>1</v>
      </c>
      <c r="B13" s="6" t="s">
        <v>206</v>
      </c>
      <c r="C13" s="7">
        <f>Serviços!I110</f>
        <v>0</v>
      </c>
      <c r="D13" s="8">
        <f>A13*C13</f>
        <v>0</v>
      </c>
      <c r="E13" s="1"/>
      <c r="J13" s="56"/>
      <c r="K13" s="56"/>
      <c r="L13" s="60"/>
      <c r="M13" s="60"/>
      <c r="N13" s="61"/>
      <c r="O13" s="56"/>
    </row>
    <row r="14" spans="1:15" ht="39.950000000000003" customHeight="1">
      <c r="A14" s="5">
        <v>1</v>
      </c>
      <c r="B14" s="6" t="s">
        <v>398</v>
      </c>
      <c r="C14" s="7">
        <f>Serviços!I124</f>
        <v>0</v>
      </c>
      <c r="D14" s="8">
        <f t="shared" si="0"/>
        <v>0</v>
      </c>
      <c r="E14" s="1"/>
      <c r="J14" s="56"/>
      <c r="K14" s="56"/>
      <c r="L14" s="56"/>
      <c r="M14" s="56"/>
      <c r="N14" s="56"/>
      <c r="O14" s="56"/>
    </row>
    <row r="15" spans="1:15" ht="39.950000000000003" customHeight="1">
      <c r="A15" s="9"/>
      <c r="B15" s="10" t="s">
        <v>5</v>
      </c>
      <c r="C15" s="11"/>
      <c r="D15" s="11">
        <f>SUM(D6:D14)</f>
        <v>0</v>
      </c>
      <c r="E15" s="12"/>
    </row>
    <row r="16" spans="1:15" ht="39.950000000000003" customHeight="1">
      <c r="A16" s="13"/>
      <c r="B16" s="13"/>
      <c r="D16" s="14"/>
      <c r="E16" s="1"/>
    </row>
    <row r="17" spans="1:14" ht="39.950000000000003" customHeight="1">
      <c r="A17" s="222" t="s">
        <v>6</v>
      </c>
      <c r="B17" s="223"/>
      <c r="C17" s="223"/>
      <c r="D17" s="224"/>
      <c r="E17" s="1"/>
    </row>
    <row r="18" spans="1:14" ht="39.950000000000003" customHeight="1">
      <c r="A18" s="3" t="s">
        <v>1</v>
      </c>
      <c r="B18" s="3" t="s">
        <v>2</v>
      </c>
      <c r="C18" s="4" t="s">
        <v>3</v>
      </c>
      <c r="D18" s="4" t="s">
        <v>4</v>
      </c>
      <c r="E18" s="1"/>
    </row>
    <row r="19" spans="1:14" ht="39.950000000000003" customHeight="1">
      <c r="A19" s="3">
        <v>1</v>
      </c>
      <c r="B19" s="39" t="s">
        <v>286</v>
      </c>
      <c r="C19" s="54">
        <f>'Materiais e equipamentos'!I17</f>
        <v>0</v>
      </c>
      <c r="D19" s="40">
        <f>C19*A19</f>
        <v>0</v>
      </c>
      <c r="E19" s="1"/>
    </row>
    <row r="20" spans="1:14" ht="39.950000000000003" customHeight="1">
      <c r="A20" s="63">
        <v>1</v>
      </c>
      <c r="B20" s="64" t="s">
        <v>287</v>
      </c>
      <c r="C20" s="65">
        <f>'Materiais e equipamentos'!I20</f>
        <v>0</v>
      </c>
      <c r="D20" s="40">
        <f t="shared" ref="D20:D27" si="1">C20*A20</f>
        <v>0</v>
      </c>
      <c r="E20" s="1"/>
    </row>
    <row r="21" spans="1:14" ht="39.950000000000003" customHeight="1">
      <c r="A21" s="5">
        <v>1</v>
      </c>
      <c r="B21" s="6" t="s">
        <v>288</v>
      </c>
      <c r="C21" s="53">
        <f>'Materiais e equipamentos'!I23</f>
        <v>0</v>
      </c>
      <c r="D21" s="40">
        <f t="shared" si="1"/>
        <v>0</v>
      </c>
      <c r="E21" s="1"/>
    </row>
    <row r="22" spans="1:14" ht="39.950000000000003" customHeight="1">
      <c r="A22" s="5">
        <v>1</v>
      </c>
      <c r="B22" s="6" t="s">
        <v>280</v>
      </c>
      <c r="C22" s="53">
        <f>'Materiais e equipamentos'!I29</f>
        <v>0</v>
      </c>
      <c r="D22" s="40">
        <f t="shared" si="1"/>
        <v>0</v>
      </c>
      <c r="E22" s="1"/>
    </row>
    <row r="23" spans="1:14" ht="39.950000000000003" customHeight="1">
      <c r="A23" s="5">
        <v>1</v>
      </c>
      <c r="B23" s="6" t="s">
        <v>203</v>
      </c>
      <c r="C23" s="53">
        <f>'Materiais e equipamentos'!I36</f>
        <v>0</v>
      </c>
      <c r="D23" s="40">
        <f t="shared" si="1"/>
        <v>0</v>
      </c>
      <c r="E23" s="1"/>
    </row>
    <row r="24" spans="1:14" ht="57" customHeight="1">
      <c r="A24" s="63">
        <v>1</v>
      </c>
      <c r="B24" s="64" t="s">
        <v>281</v>
      </c>
      <c r="C24" s="65">
        <f>'Materiais e equipamentos'!I43</f>
        <v>0</v>
      </c>
      <c r="D24" s="40">
        <f t="shared" si="1"/>
        <v>0</v>
      </c>
      <c r="E24" s="1"/>
    </row>
    <row r="25" spans="1:14" ht="39.950000000000003" customHeight="1">
      <c r="A25" s="5">
        <v>1</v>
      </c>
      <c r="B25" s="6" t="s">
        <v>190</v>
      </c>
      <c r="C25" s="53">
        <f>'Materiais e equipamentos'!I51</f>
        <v>0</v>
      </c>
      <c r="D25" s="40">
        <f t="shared" si="1"/>
        <v>0</v>
      </c>
      <c r="E25" s="1"/>
    </row>
    <row r="26" spans="1:14" ht="48.95" customHeight="1">
      <c r="A26" s="5">
        <v>1</v>
      </c>
      <c r="B26" s="6" t="s">
        <v>289</v>
      </c>
      <c r="C26" s="53">
        <f>'Materiais e equipamentos'!I63</f>
        <v>0</v>
      </c>
      <c r="D26" s="40">
        <f t="shared" si="1"/>
        <v>0</v>
      </c>
      <c r="E26" s="1"/>
    </row>
    <row r="27" spans="1:14" ht="65.099999999999994" customHeight="1">
      <c r="A27" s="5">
        <v>1</v>
      </c>
      <c r="B27" s="6" t="s">
        <v>290</v>
      </c>
      <c r="C27" s="53">
        <f>'Materiais e equipamentos'!I77</f>
        <v>0</v>
      </c>
      <c r="D27" s="40">
        <f t="shared" si="1"/>
        <v>0</v>
      </c>
      <c r="E27" s="1"/>
    </row>
    <row r="28" spans="1:14" ht="39.950000000000003" customHeight="1">
      <c r="A28" s="5">
        <v>1</v>
      </c>
      <c r="B28" s="6" t="s">
        <v>282</v>
      </c>
      <c r="C28" s="53">
        <f>'Materiais e equipamentos'!I80</f>
        <v>0</v>
      </c>
      <c r="D28" s="40">
        <f t="shared" ref="D28" si="2">C28*A28</f>
        <v>0</v>
      </c>
      <c r="E28" s="1"/>
    </row>
    <row r="29" spans="1:14" ht="39.950000000000003" customHeight="1">
      <c r="A29" s="9"/>
      <c r="B29" s="10" t="s">
        <v>7</v>
      </c>
      <c r="C29" s="11">
        <f>SUM(C20:C28)+C19</f>
        <v>0</v>
      </c>
      <c r="D29" s="11">
        <f>SUM(D19:D27)+D28</f>
        <v>0</v>
      </c>
      <c r="E29" s="12"/>
    </row>
    <row r="30" spans="1:14" ht="39.950000000000003" customHeight="1"/>
    <row r="31" spans="1:14" ht="39.950000000000003" customHeight="1"/>
    <row r="32" spans="1:14" ht="39.950000000000003" customHeight="1">
      <c r="A32" s="225" t="s">
        <v>8</v>
      </c>
      <c r="B32" s="226"/>
      <c r="C32" s="227"/>
      <c r="D32" s="11">
        <f>D29+D15</f>
        <v>0</v>
      </c>
      <c r="E32" s="12"/>
      <c r="L32" s="56"/>
      <c r="M32" s="56"/>
      <c r="N32" s="56"/>
    </row>
    <row r="33" spans="1:244" ht="15.75">
      <c r="L33" s="57"/>
      <c r="M33" s="57"/>
      <c r="N33" s="57"/>
    </row>
    <row r="34" spans="1:244" ht="15.75">
      <c r="L34" s="57"/>
      <c r="M34" s="58"/>
      <c r="N34" s="59"/>
    </row>
    <row r="35" spans="1:244" ht="15.75">
      <c r="L35" s="57"/>
      <c r="M35" s="58"/>
      <c r="N35" s="59"/>
    </row>
    <row r="36" spans="1:244" s="15" customFormat="1" ht="15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57"/>
      <c r="M36" s="58"/>
      <c r="N36" s="59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</row>
    <row r="37" spans="1:244" ht="15.75">
      <c r="D37" s="16"/>
      <c r="L37" s="57"/>
      <c r="M37" s="58"/>
      <c r="N37" s="59"/>
    </row>
    <row r="38" spans="1:244" ht="15.75">
      <c r="B38"/>
      <c r="D38" s="16"/>
      <c r="L38" s="60"/>
      <c r="M38" s="60"/>
      <c r="N38" s="61"/>
    </row>
    <row r="39" spans="1:244" ht="15.75">
      <c r="B39"/>
      <c r="D39" s="16"/>
    </row>
    <row r="40" spans="1:244" ht="15.75">
      <c r="B40"/>
    </row>
    <row r="41" spans="1:244" ht="15.75">
      <c r="B41"/>
    </row>
    <row r="42" spans="1:244" ht="15.75">
      <c r="B42"/>
    </row>
    <row r="43" spans="1:244" ht="15.75">
      <c r="B43"/>
    </row>
    <row r="44" spans="1:244" ht="15.75">
      <c r="B44"/>
    </row>
    <row r="45" spans="1:244" ht="15.75">
      <c r="B45"/>
    </row>
  </sheetData>
  <mergeCells count="5">
    <mergeCell ref="A2:D2"/>
    <mergeCell ref="A3:D3"/>
    <mergeCell ref="A4:D4"/>
    <mergeCell ref="A17:D17"/>
    <mergeCell ref="A32:C32"/>
  </mergeCells>
  <pageMargins left="0.7" right="0.7" top="0.75" bottom="0.75" header="0.3" footer="0.3"/>
  <pageSetup paperSize="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L91"/>
  <sheetViews>
    <sheetView tabSelected="1" topLeftCell="A61" zoomScale="110" zoomScaleNormal="110" workbookViewId="0">
      <selection activeCell="C86" sqref="C86"/>
    </sheetView>
  </sheetViews>
  <sheetFormatPr defaultColWidth="9.125" defaultRowHeight="15.75"/>
  <cols>
    <col min="1" max="1" width="7.125" style="137" customWidth="1"/>
    <col min="2" max="2" width="85.875" style="137" customWidth="1"/>
    <col min="3" max="3" width="9.625" style="137" customWidth="1"/>
    <col min="4" max="4" width="7.625" style="137" customWidth="1"/>
    <col min="5" max="6" width="14.375" style="137" customWidth="1"/>
    <col min="7" max="7" width="15.875" style="137" customWidth="1"/>
    <col min="8" max="8" width="20.75" style="137" bestFit="1" customWidth="1"/>
    <col min="9" max="9" width="16.375" style="137" bestFit="1" customWidth="1"/>
    <col min="10" max="10" width="42.75" style="137" customWidth="1"/>
    <col min="11" max="16384" width="9.125" style="137"/>
  </cols>
  <sheetData>
    <row r="1" spans="1:194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</row>
    <row r="2" spans="1:194">
      <c r="A2" s="136"/>
      <c r="B2" s="138"/>
      <c r="C2" s="139"/>
      <c r="D2" s="139"/>
      <c r="E2" s="139"/>
      <c r="F2" s="139"/>
      <c r="G2" s="139"/>
      <c r="H2" s="140"/>
      <c r="I2" s="140"/>
      <c r="J2" s="139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  <c r="DZ2" s="136"/>
      <c r="EA2" s="136"/>
      <c r="EB2" s="136"/>
      <c r="EC2" s="136"/>
      <c r="ED2" s="136"/>
      <c r="EE2" s="136"/>
      <c r="EF2" s="136"/>
      <c r="EG2" s="136"/>
      <c r="EH2" s="136"/>
      <c r="EI2" s="136"/>
      <c r="EJ2" s="136"/>
      <c r="EK2" s="136"/>
      <c r="EL2" s="136"/>
      <c r="EM2" s="136"/>
      <c r="EN2" s="136"/>
      <c r="EO2" s="136"/>
      <c r="EP2" s="136"/>
      <c r="EQ2" s="136"/>
      <c r="ER2" s="136"/>
      <c r="ES2" s="136"/>
      <c r="ET2" s="136"/>
      <c r="EU2" s="136"/>
      <c r="EV2" s="136"/>
      <c r="EW2" s="136"/>
      <c r="EX2" s="136"/>
      <c r="EY2" s="136"/>
      <c r="EZ2" s="136"/>
      <c r="FA2" s="136"/>
      <c r="FB2" s="136"/>
      <c r="FC2" s="136"/>
      <c r="FD2" s="136"/>
      <c r="FE2" s="136"/>
      <c r="FF2" s="136"/>
      <c r="FG2" s="136"/>
      <c r="FH2" s="136"/>
      <c r="FI2" s="136"/>
      <c r="FJ2" s="136"/>
      <c r="FK2" s="136"/>
      <c r="FL2" s="136"/>
      <c r="FM2" s="136"/>
      <c r="FN2" s="136"/>
      <c r="FO2" s="136"/>
      <c r="FP2" s="136"/>
      <c r="FQ2" s="136"/>
      <c r="FR2" s="136"/>
      <c r="FS2" s="136"/>
      <c r="FT2" s="136"/>
      <c r="FU2" s="136"/>
      <c r="FV2" s="136"/>
      <c r="FW2" s="136"/>
      <c r="FX2" s="136"/>
      <c r="FY2" s="136"/>
      <c r="FZ2" s="136"/>
      <c r="GA2" s="136"/>
      <c r="GB2" s="136"/>
      <c r="GC2" s="136"/>
      <c r="GD2" s="136"/>
      <c r="GE2" s="136"/>
      <c r="GF2" s="136"/>
      <c r="GG2" s="136"/>
      <c r="GH2" s="136"/>
      <c r="GI2" s="136"/>
      <c r="GJ2" s="136"/>
      <c r="GK2" s="136"/>
      <c r="GL2" s="136"/>
    </row>
    <row r="3" spans="1:194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</row>
    <row r="4" spans="1:194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</row>
    <row r="5" spans="1:194" ht="16.5" thickBot="1">
      <c r="A5" s="136"/>
      <c r="B5" s="138"/>
      <c r="C5" s="139"/>
      <c r="D5" s="139"/>
      <c r="E5" s="139"/>
      <c r="F5" s="139"/>
      <c r="G5" s="139"/>
      <c r="H5" s="139"/>
      <c r="I5" s="248" t="s">
        <v>87</v>
      </c>
      <c r="J5" s="248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</row>
    <row r="6" spans="1:194" s="142" customFormat="1">
      <c r="A6" s="249" t="s">
        <v>96</v>
      </c>
      <c r="B6" s="250"/>
      <c r="C6" s="250"/>
      <c r="D6" s="250"/>
      <c r="E6" s="250"/>
      <c r="F6" s="250"/>
      <c r="G6" s="250"/>
      <c r="H6" s="250"/>
      <c r="I6" s="250"/>
      <c r="J6" s="25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/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DH6" s="141"/>
      <c r="DI6" s="141"/>
      <c r="DJ6" s="141"/>
      <c r="DK6" s="141"/>
      <c r="DL6" s="141"/>
      <c r="DM6" s="141"/>
      <c r="DN6" s="141"/>
      <c r="DO6" s="141"/>
      <c r="DP6" s="141"/>
      <c r="DQ6" s="141"/>
      <c r="DR6" s="141"/>
      <c r="DS6" s="141"/>
      <c r="DT6" s="141"/>
      <c r="DU6" s="141"/>
      <c r="DV6" s="141"/>
      <c r="DW6" s="141"/>
      <c r="DX6" s="141"/>
      <c r="DY6" s="141"/>
      <c r="DZ6" s="141"/>
      <c r="EA6" s="141"/>
      <c r="EB6" s="141"/>
      <c r="EC6" s="141"/>
      <c r="ED6" s="141"/>
      <c r="EE6" s="141"/>
      <c r="EF6" s="141"/>
      <c r="EG6" s="141"/>
      <c r="EH6" s="141"/>
      <c r="EI6" s="141"/>
      <c r="EJ6" s="141"/>
      <c r="EK6" s="141"/>
      <c r="EL6" s="141"/>
      <c r="EM6" s="141"/>
      <c r="EN6" s="141"/>
      <c r="EO6" s="141"/>
      <c r="EP6" s="141"/>
      <c r="EQ6" s="141"/>
      <c r="ER6" s="141"/>
      <c r="ES6" s="141"/>
      <c r="ET6" s="141"/>
      <c r="EU6" s="141"/>
      <c r="EV6" s="141"/>
      <c r="EW6" s="141"/>
      <c r="EX6" s="141"/>
      <c r="EY6" s="141"/>
      <c r="EZ6" s="141"/>
      <c r="FA6" s="141"/>
      <c r="FB6" s="141"/>
      <c r="FC6" s="141"/>
      <c r="FD6" s="141"/>
      <c r="FE6" s="141"/>
      <c r="FF6" s="141"/>
      <c r="FG6" s="141"/>
      <c r="FH6" s="141"/>
      <c r="FI6" s="141"/>
      <c r="FJ6" s="141"/>
      <c r="FK6" s="141"/>
      <c r="FL6" s="141"/>
      <c r="FM6" s="141"/>
      <c r="FN6" s="141"/>
      <c r="FO6" s="141"/>
      <c r="FP6" s="141"/>
      <c r="FQ6" s="141"/>
      <c r="FR6" s="141"/>
      <c r="FS6" s="141"/>
      <c r="FT6" s="141"/>
      <c r="FU6" s="141"/>
      <c r="FV6" s="141"/>
      <c r="FW6" s="141"/>
      <c r="FX6" s="141"/>
      <c r="FY6" s="141"/>
      <c r="FZ6" s="141"/>
      <c r="GA6" s="141"/>
      <c r="GB6" s="141"/>
      <c r="GC6" s="141"/>
      <c r="GD6" s="141"/>
      <c r="GE6" s="141"/>
      <c r="GF6" s="141"/>
      <c r="GG6" s="141"/>
      <c r="GH6" s="141"/>
      <c r="GI6" s="141"/>
      <c r="GJ6" s="141"/>
      <c r="GK6" s="141"/>
      <c r="GL6" s="141"/>
    </row>
    <row r="7" spans="1:194" s="142" customFormat="1">
      <c r="A7" s="252"/>
      <c r="B7" s="253"/>
      <c r="C7" s="253"/>
      <c r="D7" s="253"/>
      <c r="E7" s="253"/>
      <c r="F7" s="253"/>
      <c r="G7" s="253"/>
      <c r="H7" s="253"/>
      <c r="I7" s="253"/>
      <c r="J7" s="254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/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/>
      <c r="CX7" s="141"/>
      <c r="CY7" s="141"/>
      <c r="CZ7" s="141"/>
      <c r="DA7" s="141"/>
      <c r="DB7" s="141"/>
      <c r="DC7" s="141"/>
      <c r="DD7" s="141"/>
      <c r="DE7" s="141"/>
      <c r="DF7" s="141"/>
      <c r="DG7" s="141"/>
      <c r="DH7" s="141"/>
      <c r="DI7" s="141"/>
      <c r="DJ7" s="141"/>
      <c r="DK7" s="141"/>
      <c r="DL7" s="141"/>
      <c r="DM7" s="141"/>
      <c r="DN7" s="141"/>
      <c r="DO7" s="141"/>
      <c r="DP7" s="141"/>
      <c r="DQ7" s="141"/>
      <c r="DR7" s="141"/>
      <c r="DS7" s="141"/>
      <c r="DT7" s="141"/>
      <c r="DU7" s="141"/>
      <c r="DV7" s="141"/>
      <c r="DW7" s="141"/>
      <c r="DX7" s="141"/>
      <c r="DY7" s="141"/>
      <c r="DZ7" s="141"/>
      <c r="EA7" s="141"/>
      <c r="EB7" s="141"/>
      <c r="EC7" s="141"/>
      <c r="ED7" s="141"/>
      <c r="EE7" s="141"/>
      <c r="EF7" s="141"/>
      <c r="EG7" s="141"/>
      <c r="EH7" s="141"/>
      <c r="EI7" s="141"/>
      <c r="EJ7" s="141"/>
      <c r="EK7" s="141"/>
      <c r="EL7" s="141"/>
      <c r="EM7" s="141"/>
      <c r="EN7" s="141"/>
      <c r="EO7" s="141"/>
      <c r="EP7" s="141"/>
      <c r="EQ7" s="141"/>
      <c r="ER7" s="141"/>
      <c r="ES7" s="141"/>
      <c r="ET7" s="141"/>
      <c r="EU7" s="141"/>
      <c r="EV7" s="141"/>
      <c r="EW7" s="141"/>
      <c r="EX7" s="141"/>
      <c r="EY7" s="141"/>
      <c r="EZ7" s="141"/>
      <c r="FA7" s="141"/>
      <c r="FB7" s="141"/>
      <c r="FC7" s="141"/>
      <c r="FD7" s="141"/>
      <c r="FE7" s="141"/>
      <c r="FF7" s="141"/>
      <c r="FG7" s="141"/>
      <c r="FH7" s="141"/>
      <c r="FI7" s="141"/>
      <c r="FJ7" s="141"/>
      <c r="FK7" s="141"/>
      <c r="FL7" s="141"/>
      <c r="FM7" s="141"/>
      <c r="FN7" s="141"/>
      <c r="FO7" s="141"/>
      <c r="FP7" s="141"/>
      <c r="FQ7" s="141"/>
      <c r="FR7" s="141"/>
      <c r="FS7" s="141"/>
      <c r="FT7" s="141"/>
      <c r="FU7" s="141"/>
      <c r="FV7" s="141"/>
      <c r="FW7" s="141"/>
      <c r="FX7" s="141"/>
      <c r="FY7" s="141"/>
      <c r="FZ7" s="141"/>
      <c r="GA7" s="141"/>
      <c r="GB7" s="141"/>
      <c r="GC7" s="141"/>
      <c r="GD7" s="141"/>
      <c r="GE7" s="141"/>
      <c r="GF7" s="141"/>
      <c r="GG7" s="141"/>
      <c r="GH7" s="141"/>
      <c r="GI7" s="141"/>
      <c r="GJ7" s="141"/>
      <c r="GK7" s="141"/>
      <c r="GL7" s="141"/>
    </row>
    <row r="8" spans="1:194" s="142" customFormat="1">
      <c r="A8" s="74" t="s">
        <v>9</v>
      </c>
      <c r="B8" s="75" t="s">
        <v>232</v>
      </c>
      <c r="C8" s="75"/>
      <c r="D8" s="75"/>
      <c r="E8" s="75"/>
      <c r="F8" s="75"/>
      <c r="G8" s="76"/>
      <c r="H8" s="77" t="s">
        <v>245</v>
      </c>
      <c r="I8" s="143"/>
      <c r="J8" s="144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145"/>
      <c r="BK8" s="145"/>
      <c r="BL8" s="145"/>
      <c r="BM8" s="145"/>
      <c r="BN8" s="145"/>
      <c r="BO8" s="145"/>
      <c r="BP8" s="145"/>
      <c r="BQ8" s="145"/>
      <c r="BR8" s="145"/>
      <c r="BS8" s="145"/>
      <c r="BT8" s="145"/>
      <c r="BU8" s="145"/>
      <c r="BV8" s="145"/>
      <c r="BW8" s="145"/>
      <c r="BX8" s="145"/>
      <c r="BY8" s="145"/>
      <c r="BZ8" s="145"/>
      <c r="CA8" s="145"/>
      <c r="CB8" s="145"/>
      <c r="CC8" s="145"/>
      <c r="CD8" s="145"/>
      <c r="CE8" s="145"/>
      <c r="CF8" s="145"/>
      <c r="CG8" s="145"/>
      <c r="CH8" s="145"/>
      <c r="CI8" s="145"/>
      <c r="CJ8" s="145"/>
      <c r="CK8" s="145"/>
      <c r="CL8" s="145"/>
      <c r="CM8" s="145"/>
      <c r="CN8" s="145"/>
      <c r="CO8" s="145"/>
      <c r="CP8" s="145"/>
      <c r="CQ8" s="145"/>
      <c r="CR8" s="145"/>
      <c r="CS8" s="145"/>
      <c r="CT8" s="145"/>
      <c r="CU8" s="145"/>
      <c r="CV8" s="145"/>
      <c r="CW8" s="145"/>
      <c r="CX8" s="145"/>
      <c r="CY8" s="145"/>
      <c r="CZ8" s="145"/>
      <c r="DA8" s="145"/>
      <c r="DB8" s="145"/>
      <c r="DC8" s="145"/>
      <c r="DD8" s="145"/>
      <c r="DE8" s="145"/>
      <c r="DF8" s="145"/>
      <c r="DG8" s="145"/>
      <c r="DH8" s="145"/>
      <c r="DI8" s="145"/>
      <c r="DJ8" s="145"/>
      <c r="DK8" s="145"/>
      <c r="DL8" s="145"/>
      <c r="DM8" s="145"/>
      <c r="DN8" s="145"/>
      <c r="DO8" s="145"/>
      <c r="DP8" s="145"/>
      <c r="DQ8" s="145"/>
      <c r="DR8" s="145"/>
      <c r="DS8" s="145"/>
      <c r="DT8" s="145"/>
      <c r="DU8" s="145"/>
      <c r="DV8" s="145"/>
      <c r="DW8" s="145"/>
      <c r="DX8" s="145"/>
      <c r="DY8" s="145"/>
      <c r="DZ8" s="145"/>
      <c r="EA8" s="145"/>
      <c r="EB8" s="145"/>
      <c r="EC8" s="145"/>
      <c r="ED8" s="145"/>
      <c r="EE8" s="145"/>
      <c r="EF8" s="145"/>
      <c r="EG8" s="145"/>
      <c r="EH8" s="145"/>
      <c r="EI8" s="145"/>
      <c r="EJ8" s="145"/>
      <c r="EK8" s="145"/>
      <c r="EL8" s="145"/>
      <c r="EM8" s="145"/>
      <c r="EN8" s="145"/>
      <c r="EO8" s="145"/>
      <c r="EP8" s="145"/>
      <c r="EQ8" s="145"/>
      <c r="ER8" s="145"/>
      <c r="ES8" s="145"/>
      <c r="ET8" s="145"/>
      <c r="EU8" s="145"/>
      <c r="EV8" s="145"/>
      <c r="EW8" s="145"/>
      <c r="EX8" s="145"/>
      <c r="EY8" s="145"/>
      <c r="EZ8" s="145"/>
      <c r="FA8" s="145"/>
      <c r="FB8" s="145"/>
      <c r="FC8" s="145"/>
      <c r="FD8" s="145"/>
      <c r="FE8" s="145"/>
      <c r="FF8" s="145"/>
      <c r="FG8" s="145"/>
      <c r="FH8" s="145"/>
      <c r="FI8" s="145"/>
      <c r="FJ8" s="145"/>
      <c r="FK8" s="145"/>
      <c r="FL8" s="145"/>
      <c r="FM8" s="145"/>
      <c r="FN8" s="145"/>
      <c r="FO8" s="145"/>
      <c r="FP8" s="145"/>
      <c r="FQ8" s="145"/>
      <c r="FR8" s="145"/>
      <c r="FS8" s="145"/>
      <c r="FT8" s="145"/>
      <c r="FU8" s="145"/>
      <c r="FV8" s="145"/>
      <c r="FW8" s="145"/>
      <c r="FX8" s="145"/>
      <c r="FY8" s="145"/>
      <c r="FZ8" s="145"/>
      <c r="GA8" s="145"/>
      <c r="GB8" s="145"/>
      <c r="GC8" s="145"/>
      <c r="GD8" s="145"/>
      <c r="GE8" s="145"/>
      <c r="GF8" s="145"/>
      <c r="GG8" s="145"/>
      <c r="GH8" s="145"/>
      <c r="GI8" s="145"/>
      <c r="GJ8" s="145"/>
      <c r="GK8" s="145"/>
      <c r="GL8" s="145"/>
    </row>
    <row r="9" spans="1:194" s="142" customFormat="1" ht="16.5" thickBot="1">
      <c r="A9" s="255" t="s">
        <v>343</v>
      </c>
      <c r="B9" s="256"/>
      <c r="C9" s="256"/>
      <c r="D9" s="256"/>
      <c r="E9" s="256"/>
      <c r="F9" s="256"/>
      <c r="G9" s="257"/>
      <c r="H9" s="80" t="s">
        <v>274</v>
      </c>
      <c r="I9" s="146"/>
      <c r="J9" s="144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  <c r="BI9" s="145"/>
      <c r="BJ9" s="145"/>
      <c r="BK9" s="145"/>
      <c r="BL9" s="145"/>
      <c r="BM9" s="145"/>
      <c r="BN9" s="145"/>
      <c r="BO9" s="145"/>
      <c r="BP9" s="145"/>
      <c r="BQ9" s="145"/>
      <c r="BR9" s="145"/>
      <c r="BS9" s="145"/>
      <c r="BT9" s="145"/>
      <c r="BU9" s="145"/>
      <c r="BV9" s="145"/>
      <c r="BW9" s="145"/>
      <c r="BX9" s="145"/>
      <c r="BY9" s="145"/>
      <c r="BZ9" s="145"/>
      <c r="CA9" s="145"/>
      <c r="CB9" s="145"/>
      <c r="CC9" s="145"/>
      <c r="CD9" s="145"/>
      <c r="CE9" s="145"/>
      <c r="CF9" s="145"/>
      <c r="CG9" s="145"/>
      <c r="CH9" s="145"/>
      <c r="CI9" s="145"/>
      <c r="CJ9" s="145"/>
      <c r="CK9" s="145"/>
      <c r="CL9" s="145"/>
      <c r="CM9" s="145"/>
      <c r="CN9" s="145"/>
      <c r="CO9" s="145"/>
      <c r="CP9" s="145"/>
      <c r="CQ9" s="145"/>
      <c r="CR9" s="145"/>
      <c r="CS9" s="145"/>
      <c r="CT9" s="145"/>
      <c r="CU9" s="145"/>
      <c r="CV9" s="145"/>
      <c r="CW9" s="145"/>
      <c r="CX9" s="145"/>
      <c r="CY9" s="145"/>
      <c r="CZ9" s="145"/>
      <c r="DA9" s="145"/>
      <c r="DB9" s="145"/>
      <c r="DC9" s="145"/>
      <c r="DD9" s="145"/>
      <c r="DE9" s="145"/>
      <c r="DF9" s="145"/>
      <c r="DG9" s="145"/>
      <c r="DH9" s="145"/>
      <c r="DI9" s="145"/>
      <c r="DJ9" s="145"/>
      <c r="DK9" s="145"/>
      <c r="DL9" s="145"/>
      <c r="DM9" s="145"/>
      <c r="DN9" s="145"/>
      <c r="DO9" s="145"/>
      <c r="DP9" s="145"/>
      <c r="DQ9" s="145"/>
      <c r="DR9" s="145"/>
      <c r="DS9" s="145"/>
      <c r="DT9" s="145"/>
      <c r="DU9" s="145"/>
      <c r="DV9" s="145"/>
      <c r="DW9" s="145"/>
      <c r="DX9" s="145"/>
      <c r="DY9" s="145"/>
      <c r="DZ9" s="145"/>
      <c r="EA9" s="145"/>
      <c r="EB9" s="145"/>
      <c r="EC9" s="145"/>
      <c r="ED9" s="145"/>
      <c r="EE9" s="145"/>
      <c r="EF9" s="145"/>
      <c r="EG9" s="145"/>
      <c r="EH9" s="145"/>
      <c r="EI9" s="145"/>
      <c r="EJ9" s="145"/>
      <c r="EK9" s="145"/>
      <c r="EL9" s="145"/>
      <c r="EM9" s="145"/>
      <c r="EN9" s="145"/>
      <c r="EO9" s="145"/>
      <c r="EP9" s="145"/>
      <c r="EQ9" s="145"/>
      <c r="ER9" s="145"/>
      <c r="ES9" s="145"/>
      <c r="ET9" s="145"/>
      <c r="EU9" s="145"/>
      <c r="EV9" s="145"/>
      <c r="EW9" s="145"/>
      <c r="EX9" s="145"/>
      <c r="EY9" s="145"/>
      <c r="EZ9" s="145"/>
      <c r="FA9" s="145"/>
      <c r="FB9" s="145"/>
      <c r="FC9" s="145"/>
      <c r="FD9" s="145"/>
      <c r="FE9" s="145"/>
      <c r="FF9" s="145"/>
      <c r="FG9" s="145"/>
      <c r="FH9" s="145"/>
      <c r="FI9" s="145"/>
      <c r="FJ9" s="145"/>
      <c r="FK9" s="145"/>
      <c r="FL9" s="145"/>
      <c r="FM9" s="145"/>
      <c r="FN9" s="145"/>
      <c r="FO9" s="145"/>
      <c r="FP9" s="145"/>
      <c r="FQ9" s="145"/>
      <c r="FR9" s="145"/>
      <c r="FS9" s="145"/>
      <c r="FT9" s="145"/>
      <c r="FU9" s="145"/>
      <c r="FV9" s="145"/>
      <c r="FW9" s="145"/>
      <c r="FX9" s="145"/>
      <c r="FY9" s="145"/>
      <c r="FZ9" s="145"/>
      <c r="GA9" s="145"/>
      <c r="GB9" s="145"/>
      <c r="GC9" s="145"/>
      <c r="GD9" s="145"/>
      <c r="GE9" s="145"/>
      <c r="GF9" s="145"/>
      <c r="GG9" s="145"/>
      <c r="GH9" s="145"/>
      <c r="GI9" s="145"/>
      <c r="GJ9" s="145"/>
      <c r="GK9" s="145"/>
      <c r="GL9" s="145"/>
    </row>
    <row r="10" spans="1:194" s="142" customFormat="1" ht="27" customHeight="1">
      <c r="A10" s="147" t="s">
        <v>10</v>
      </c>
      <c r="B10" s="148"/>
      <c r="C10" s="149"/>
      <c r="D10" s="149"/>
      <c r="E10" s="258" t="s">
        <v>88</v>
      </c>
      <c r="F10" s="259"/>
      <c r="G10" s="260" t="s">
        <v>12</v>
      </c>
      <c r="H10" s="261"/>
      <c r="I10" s="150" t="s">
        <v>13</v>
      </c>
      <c r="J10" s="15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  <c r="BW10" s="141"/>
      <c r="BX10" s="141"/>
      <c r="BY10" s="141"/>
      <c r="BZ10" s="141"/>
      <c r="CA10" s="141"/>
      <c r="CB10" s="141"/>
      <c r="CC10" s="141"/>
      <c r="CD10" s="141"/>
      <c r="CE10" s="141"/>
      <c r="CF10" s="141"/>
      <c r="CG10" s="141"/>
      <c r="CH10" s="141"/>
      <c r="CI10" s="141"/>
      <c r="CJ10" s="141"/>
      <c r="CK10" s="141"/>
      <c r="CL10" s="141"/>
      <c r="CM10" s="141"/>
      <c r="CN10" s="141"/>
      <c r="CO10" s="141"/>
      <c r="CP10" s="141"/>
      <c r="CQ10" s="141"/>
      <c r="CR10" s="141"/>
      <c r="CS10" s="141"/>
      <c r="CT10" s="141"/>
      <c r="CU10" s="141"/>
      <c r="CV10" s="141"/>
      <c r="CW10" s="141"/>
      <c r="CX10" s="141"/>
      <c r="CY10" s="141"/>
      <c r="CZ10" s="141"/>
      <c r="DA10" s="141"/>
      <c r="DB10" s="141"/>
      <c r="DC10" s="141"/>
      <c r="DD10" s="141"/>
      <c r="DE10" s="141"/>
      <c r="DF10" s="141"/>
      <c r="DG10" s="141"/>
      <c r="DH10" s="141"/>
      <c r="DI10" s="141"/>
      <c r="DJ10" s="141"/>
      <c r="DK10" s="141"/>
      <c r="DL10" s="141"/>
      <c r="DM10" s="141"/>
      <c r="DN10" s="141"/>
      <c r="DO10" s="141"/>
      <c r="DP10" s="141"/>
      <c r="DQ10" s="141"/>
      <c r="DR10" s="141"/>
      <c r="DS10" s="141"/>
      <c r="DT10" s="141"/>
      <c r="DU10" s="141"/>
      <c r="DV10" s="141"/>
      <c r="DW10" s="141"/>
      <c r="DX10" s="141"/>
      <c r="DY10" s="141"/>
      <c r="DZ10" s="141"/>
      <c r="EA10" s="141"/>
      <c r="EB10" s="141"/>
      <c r="EC10" s="141"/>
      <c r="ED10" s="141"/>
      <c r="EE10" s="141"/>
      <c r="EF10" s="141"/>
      <c r="EG10" s="141"/>
      <c r="EH10" s="141"/>
      <c r="EI10" s="141"/>
      <c r="EJ10" s="141"/>
      <c r="EK10" s="141"/>
      <c r="EL10" s="141"/>
      <c r="EM10" s="141"/>
      <c r="EN10" s="141"/>
      <c r="EO10" s="141"/>
      <c r="EP10" s="141"/>
      <c r="EQ10" s="141"/>
      <c r="ER10" s="141"/>
      <c r="ES10" s="141"/>
      <c r="ET10" s="141"/>
      <c r="EU10" s="141"/>
      <c r="EV10" s="141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1"/>
      <c r="FH10" s="141"/>
      <c r="FI10" s="141"/>
      <c r="FJ10" s="141"/>
      <c r="FK10" s="141"/>
      <c r="FL10" s="141"/>
      <c r="FM10" s="141"/>
      <c r="FN10" s="141"/>
      <c r="FO10" s="141"/>
      <c r="FP10" s="141"/>
      <c r="FQ10" s="141"/>
      <c r="FR10" s="141"/>
      <c r="FS10" s="141"/>
      <c r="FT10" s="141"/>
      <c r="FU10" s="141"/>
      <c r="FV10" s="141"/>
      <c r="FW10" s="141"/>
      <c r="FX10" s="141"/>
      <c r="FY10" s="141"/>
      <c r="FZ10" s="141"/>
      <c r="GA10" s="141"/>
      <c r="GB10" s="141"/>
      <c r="GC10" s="141"/>
      <c r="GD10" s="141"/>
      <c r="GE10" s="141"/>
      <c r="GF10" s="141"/>
      <c r="GG10" s="141"/>
      <c r="GH10" s="141"/>
      <c r="GI10" s="141"/>
      <c r="GJ10" s="141"/>
      <c r="GK10" s="141"/>
      <c r="GL10" s="141"/>
    </row>
    <row r="11" spans="1:194" s="142" customFormat="1">
      <c r="A11" s="152" t="s">
        <v>14</v>
      </c>
      <c r="B11" s="153" t="s">
        <v>15</v>
      </c>
      <c r="C11" s="154" t="s">
        <v>16</v>
      </c>
      <c r="D11" s="154" t="s">
        <v>17</v>
      </c>
      <c r="E11" s="262" t="s">
        <v>18</v>
      </c>
      <c r="F11" s="263"/>
      <c r="G11" s="155"/>
      <c r="H11" s="156"/>
      <c r="I11" s="156"/>
      <c r="J11" s="157" t="s">
        <v>89</v>
      </c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58"/>
      <c r="BO11" s="158"/>
      <c r="BP11" s="158"/>
      <c r="BQ11" s="158"/>
      <c r="BR11" s="158"/>
      <c r="BS11" s="158"/>
      <c r="BT11" s="158"/>
      <c r="BU11" s="158"/>
      <c r="BV11" s="158"/>
      <c r="BW11" s="158"/>
      <c r="BX11" s="158"/>
      <c r="BY11" s="158"/>
      <c r="BZ11" s="158"/>
      <c r="CA11" s="158"/>
      <c r="CB11" s="158"/>
      <c r="CC11" s="158"/>
      <c r="CD11" s="158"/>
      <c r="CE11" s="158"/>
      <c r="CF11" s="158"/>
      <c r="CG11" s="158"/>
      <c r="CH11" s="158"/>
      <c r="CI11" s="158"/>
      <c r="CJ11" s="158"/>
      <c r="CK11" s="158"/>
      <c r="CL11" s="158"/>
      <c r="CM11" s="158"/>
      <c r="CN11" s="158"/>
      <c r="CO11" s="158"/>
      <c r="CP11" s="158"/>
      <c r="CQ11" s="158"/>
      <c r="CR11" s="158"/>
      <c r="CS11" s="158"/>
      <c r="CT11" s="158"/>
      <c r="CU11" s="158"/>
      <c r="CV11" s="158"/>
      <c r="CW11" s="158"/>
      <c r="CX11" s="158"/>
      <c r="CY11" s="158"/>
      <c r="CZ11" s="158"/>
      <c r="DA11" s="158"/>
      <c r="DB11" s="158"/>
      <c r="DC11" s="158"/>
      <c r="DD11" s="158"/>
      <c r="DE11" s="158"/>
      <c r="DF11" s="158"/>
      <c r="DG11" s="158"/>
      <c r="DH11" s="158"/>
      <c r="DI11" s="158"/>
      <c r="DJ11" s="158"/>
      <c r="DK11" s="158"/>
      <c r="DL11" s="158"/>
      <c r="DM11" s="158"/>
      <c r="DN11" s="158"/>
      <c r="DO11" s="158"/>
      <c r="DP11" s="158"/>
      <c r="DQ11" s="158"/>
      <c r="DR11" s="158"/>
      <c r="DS11" s="158"/>
      <c r="DT11" s="158"/>
      <c r="DU11" s="158"/>
      <c r="DV11" s="158"/>
      <c r="DW11" s="158"/>
      <c r="DX11" s="158"/>
      <c r="DY11" s="158"/>
      <c r="DZ11" s="158"/>
      <c r="EA11" s="158"/>
      <c r="EB11" s="158"/>
      <c r="EC11" s="158"/>
      <c r="ED11" s="158"/>
      <c r="EE11" s="158"/>
      <c r="EF11" s="158"/>
      <c r="EG11" s="158"/>
      <c r="EH11" s="158"/>
      <c r="EI11" s="158"/>
      <c r="EJ11" s="158"/>
      <c r="EK11" s="158"/>
      <c r="EL11" s="158"/>
      <c r="EM11" s="158"/>
      <c r="EN11" s="158"/>
      <c r="EO11" s="158"/>
      <c r="EP11" s="158"/>
      <c r="EQ11" s="158"/>
      <c r="ER11" s="158"/>
      <c r="ES11" s="158"/>
      <c r="ET11" s="158"/>
      <c r="EU11" s="158"/>
      <c r="EV11" s="158"/>
      <c r="EW11" s="158"/>
      <c r="EX11" s="158"/>
      <c r="EY11" s="158"/>
      <c r="EZ11" s="158"/>
      <c r="FA11" s="158"/>
      <c r="FB11" s="158"/>
      <c r="FC11" s="158"/>
      <c r="FD11" s="158"/>
      <c r="FE11" s="158"/>
      <c r="FF11" s="158"/>
      <c r="FG11" s="158"/>
      <c r="FH11" s="158"/>
      <c r="FI11" s="158"/>
      <c r="FJ11" s="158"/>
      <c r="FK11" s="158"/>
      <c r="FL11" s="158"/>
      <c r="FM11" s="158"/>
      <c r="FN11" s="158"/>
      <c r="FO11" s="158"/>
      <c r="FP11" s="158"/>
      <c r="FQ11" s="158"/>
      <c r="FR11" s="158"/>
      <c r="FS11" s="158"/>
      <c r="FT11" s="158"/>
      <c r="FU11" s="158"/>
      <c r="FV11" s="158"/>
      <c r="FW11" s="158"/>
      <c r="FX11" s="158"/>
      <c r="FY11" s="158"/>
      <c r="FZ11" s="158"/>
      <c r="GA11" s="158"/>
      <c r="GB11" s="158"/>
      <c r="GC11" s="158"/>
      <c r="GD11" s="158"/>
      <c r="GE11" s="158"/>
      <c r="GF11" s="158"/>
      <c r="GG11" s="158"/>
      <c r="GH11" s="158"/>
      <c r="GI11" s="158"/>
      <c r="GJ11" s="158"/>
      <c r="GK11" s="158"/>
      <c r="GL11" s="159"/>
    </row>
    <row r="12" spans="1:194" s="142" customFormat="1" ht="16.5" thickBot="1">
      <c r="A12" s="160"/>
      <c r="B12" s="161"/>
      <c r="C12" s="162"/>
      <c r="D12" s="162"/>
      <c r="E12" s="264" t="s">
        <v>20</v>
      </c>
      <c r="F12" s="265"/>
      <c r="G12" s="163" t="s">
        <v>22</v>
      </c>
      <c r="H12" s="163" t="s">
        <v>23</v>
      </c>
      <c r="I12" s="163" t="s">
        <v>24</v>
      </c>
      <c r="J12" s="164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</row>
    <row r="13" spans="1:194" s="142" customFormat="1">
      <c r="A13" s="46">
        <v>1</v>
      </c>
      <c r="B13" s="47" t="s">
        <v>349</v>
      </c>
      <c r="C13" s="47"/>
      <c r="D13" s="47"/>
      <c r="E13" s="234"/>
      <c r="F13" s="235"/>
      <c r="G13" s="47"/>
      <c r="H13" s="47"/>
      <c r="I13" s="47"/>
      <c r="J13" s="165"/>
    </row>
    <row r="14" spans="1:194" s="142" customFormat="1">
      <c r="A14" s="49" t="s">
        <v>25</v>
      </c>
      <c r="B14" s="48" t="s">
        <v>350</v>
      </c>
      <c r="C14" s="21">
        <v>2</v>
      </c>
      <c r="D14" s="21" t="s">
        <v>34</v>
      </c>
      <c r="E14" s="236"/>
      <c r="F14" s="237"/>
      <c r="G14" s="21">
        <f>E14*C14</f>
        <v>0</v>
      </c>
      <c r="H14" s="21">
        <f>F14*C14</f>
        <v>0</v>
      </c>
      <c r="I14" s="21">
        <f>G14+H14</f>
        <v>0</v>
      </c>
      <c r="J14" s="166"/>
    </row>
    <row r="15" spans="1:194" s="142" customFormat="1">
      <c r="A15" s="49" t="s">
        <v>27</v>
      </c>
      <c r="B15" s="48" t="s">
        <v>351</v>
      </c>
      <c r="C15" s="21">
        <v>2</v>
      </c>
      <c r="D15" s="21" t="s">
        <v>34</v>
      </c>
      <c r="E15" s="236"/>
      <c r="F15" s="237"/>
      <c r="G15" s="21">
        <f t="shared" ref="G15:G44" si="0">E15*C15</f>
        <v>0</v>
      </c>
      <c r="H15" s="21">
        <f t="shared" ref="H15:H44" si="1">F15*C15</f>
        <v>0</v>
      </c>
      <c r="I15" s="21">
        <f t="shared" ref="I15:I44" si="2">G15+H15</f>
        <v>0</v>
      </c>
      <c r="J15" s="170"/>
    </row>
    <row r="16" spans="1:194" s="142" customFormat="1" ht="16.5" thickBot="1">
      <c r="A16" s="49" t="s">
        <v>31</v>
      </c>
      <c r="B16" s="48" t="s">
        <v>352</v>
      </c>
      <c r="C16" s="21">
        <v>2</v>
      </c>
      <c r="D16" s="21" t="s">
        <v>34</v>
      </c>
      <c r="E16" s="232"/>
      <c r="F16" s="233"/>
      <c r="G16" s="21">
        <f t="shared" si="0"/>
        <v>0</v>
      </c>
      <c r="H16" s="21">
        <f t="shared" si="1"/>
        <v>0</v>
      </c>
      <c r="I16" s="21">
        <f t="shared" si="2"/>
        <v>0</v>
      </c>
      <c r="J16" s="170"/>
    </row>
    <row r="17" spans="1:10" s="142" customFormat="1" ht="16.5" thickBot="1">
      <c r="A17" s="17">
        <v>2</v>
      </c>
      <c r="B17" s="18" t="s">
        <v>147</v>
      </c>
      <c r="C17" s="18"/>
      <c r="D17" s="18"/>
      <c r="E17" s="266"/>
      <c r="F17" s="267"/>
      <c r="G17" s="172"/>
      <c r="H17" s="173" t="s">
        <v>202</v>
      </c>
      <c r="I17" s="174">
        <f>SUM(I14:I16)</f>
        <v>0</v>
      </c>
      <c r="J17" s="175"/>
    </row>
    <row r="18" spans="1:10" s="142" customFormat="1">
      <c r="A18" s="49" t="s">
        <v>46</v>
      </c>
      <c r="B18" s="48" t="s">
        <v>275</v>
      </c>
      <c r="C18" s="21">
        <v>2</v>
      </c>
      <c r="D18" s="21" t="s">
        <v>34</v>
      </c>
      <c r="E18" s="230"/>
      <c r="F18" s="231"/>
      <c r="G18" s="21">
        <f t="shared" si="0"/>
        <v>0</v>
      </c>
      <c r="H18" s="21">
        <f t="shared" si="1"/>
        <v>0</v>
      </c>
      <c r="I18" s="21">
        <f t="shared" si="2"/>
        <v>0</v>
      </c>
      <c r="J18" s="170"/>
    </row>
    <row r="19" spans="1:10" s="142" customFormat="1" ht="16.5" thickBot="1">
      <c r="A19" s="49" t="s">
        <v>49</v>
      </c>
      <c r="B19" s="48" t="s">
        <v>148</v>
      </c>
      <c r="C19" s="21">
        <v>2</v>
      </c>
      <c r="D19" s="21" t="s">
        <v>34</v>
      </c>
      <c r="E19" s="232"/>
      <c r="F19" s="233"/>
      <c r="G19" s="21">
        <f t="shared" si="0"/>
        <v>0</v>
      </c>
      <c r="H19" s="21">
        <f t="shared" si="1"/>
        <v>0</v>
      </c>
      <c r="I19" s="21">
        <f t="shared" si="2"/>
        <v>0</v>
      </c>
      <c r="J19" s="170"/>
    </row>
    <row r="20" spans="1:10" s="142" customFormat="1" ht="16.5" thickBot="1">
      <c r="A20" s="17">
        <v>3</v>
      </c>
      <c r="B20" s="18" t="s">
        <v>90</v>
      </c>
      <c r="C20" s="18"/>
      <c r="D20" s="18"/>
      <c r="E20" s="238"/>
      <c r="F20" s="239"/>
      <c r="G20" s="172"/>
      <c r="H20" s="173" t="s">
        <v>185</v>
      </c>
      <c r="I20" s="174">
        <f>SUM(I18:I19)</f>
        <v>0</v>
      </c>
      <c r="J20" s="175"/>
    </row>
    <row r="21" spans="1:10" s="142" customFormat="1">
      <c r="A21" s="49" t="s">
        <v>65</v>
      </c>
      <c r="B21" s="48" t="s">
        <v>353</v>
      </c>
      <c r="C21" s="21">
        <v>2</v>
      </c>
      <c r="D21" s="21" t="s">
        <v>34</v>
      </c>
      <c r="E21" s="230"/>
      <c r="F21" s="231"/>
      <c r="G21" s="21">
        <f t="shared" si="0"/>
        <v>0</v>
      </c>
      <c r="H21" s="21">
        <f t="shared" si="1"/>
        <v>0</v>
      </c>
      <c r="I21" s="21">
        <f t="shared" si="2"/>
        <v>0</v>
      </c>
      <c r="J21" s="170"/>
    </row>
    <row r="22" spans="1:10" s="142" customFormat="1" ht="26.25" thickBot="1">
      <c r="A22" s="49" t="s">
        <v>67</v>
      </c>
      <c r="B22" s="48" t="s">
        <v>354</v>
      </c>
      <c r="C22" s="21">
        <v>1</v>
      </c>
      <c r="D22" s="21" t="s">
        <v>34</v>
      </c>
      <c r="E22" s="232"/>
      <c r="F22" s="233"/>
      <c r="G22" s="21">
        <f t="shared" ref="G22" si="3">E22*C22</f>
        <v>0</v>
      </c>
      <c r="H22" s="21">
        <f t="shared" ref="H22" si="4">F22*C22</f>
        <v>0</v>
      </c>
      <c r="I22" s="21">
        <f t="shared" ref="I22" si="5">G22+H22</f>
        <v>0</v>
      </c>
      <c r="J22" s="170"/>
    </row>
    <row r="23" spans="1:10" s="142" customFormat="1" ht="16.5" thickBot="1">
      <c r="A23" s="41">
        <v>4</v>
      </c>
      <c r="B23" s="42" t="s">
        <v>91</v>
      </c>
      <c r="C23" s="18"/>
      <c r="D23" s="18"/>
      <c r="E23" s="238"/>
      <c r="F23" s="239"/>
      <c r="G23" s="172"/>
      <c r="H23" s="173" t="s">
        <v>355</v>
      </c>
      <c r="I23" s="174">
        <f>SUM(I21:I22)</f>
        <v>0</v>
      </c>
      <c r="J23" s="175"/>
    </row>
    <row r="24" spans="1:10" s="142" customFormat="1">
      <c r="A24" s="49" t="s">
        <v>76</v>
      </c>
      <c r="B24" s="48" t="s">
        <v>356</v>
      </c>
      <c r="C24" s="21">
        <v>5</v>
      </c>
      <c r="D24" s="21" t="s">
        <v>34</v>
      </c>
      <c r="E24" s="230"/>
      <c r="F24" s="231"/>
      <c r="G24" s="21">
        <f t="shared" si="0"/>
        <v>0</v>
      </c>
      <c r="H24" s="21">
        <f t="shared" si="1"/>
        <v>0</v>
      </c>
      <c r="I24" s="21">
        <f t="shared" si="2"/>
        <v>0</v>
      </c>
      <c r="J24" s="170"/>
    </row>
    <row r="25" spans="1:10" s="142" customFormat="1">
      <c r="A25" s="49" t="s">
        <v>92</v>
      </c>
      <c r="B25" s="48" t="s">
        <v>204</v>
      </c>
      <c r="C25" s="21">
        <v>10</v>
      </c>
      <c r="D25" s="21" t="s">
        <v>34</v>
      </c>
      <c r="E25" s="236"/>
      <c r="F25" s="237"/>
      <c r="G25" s="21">
        <f t="shared" si="0"/>
        <v>0</v>
      </c>
      <c r="H25" s="21">
        <f t="shared" si="1"/>
        <v>0</v>
      </c>
      <c r="I25" s="21">
        <f t="shared" si="2"/>
        <v>0</v>
      </c>
      <c r="J25" s="170"/>
    </row>
    <row r="26" spans="1:10" s="142" customFormat="1" ht="25.5">
      <c r="A26" s="49" t="s">
        <v>98</v>
      </c>
      <c r="B26" s="48" t="s">
        <v>357</v>
      </c>
      <c r="C26" s="21">
        <v>1</v>
      </c>
      <c r="D26" s="21" t="s">
        <v>97</v>
      </c>
      <c r="E26" s="236"/>
      <c r="F26" s="237"/>
      <c r="G26" s="21">
        <f t="shared" si="0"/>
        <v>0</v>
      </c>
      <c r="H26" s="21">
        <f t="shared" si="1"/>
        <v>0</v>
      </c>
      <c r="I26" s="21">
        <f t="shared" si="2"/>
        <v>0</v>
      </c>
      <c r="J26" s="170"/>
    </row>
    <row r="27" spans="1:10" s="142" customFormat="1">
      <c r="A27" s="49" t="s">
        <v>99</v>
      </c>
      <c r="B27" s="48" t="s">
        <v>150</v>
      </c>
      <c r="C27" s="21">
        <v>220</v>
      </c>
      <c r="D27" s="21" t="s">
        <v>34</v>
      </c>
      <c r="E27" s="236"/>
      <c r="F27" s="237"/>
      <c r="G27" s="21">
        <f t="shared" si="0"/>
        <v>0</v>
      </c>
      <c r="H27" s="21">
        <f t="shared" si="1"/>
        <v>0</v>
      </c>
      <c r="I27" s="21">
        <f t="shared" si="2"/>
        <v>0</v>
      </c>
      <c r="J27" s="170"/>
    </row>
    <row r="28" spans="1:10" s="142" customFormat="1" ht="16.5" thickBot="1">
      <c r="A28" s="49" t="s">
        <v>380</v>
      </c>
      <c r="B28" s="48" t="s">
        <v>381</v>
      </c>
      <c r="C28" s="20">
        <v>1</v>
      </c>
      <c r="D28" s="20" t="s">
        <v>34</v>
      </c>
      <c r="E28" s="232"/>
      <c r="F28" s="233"/>
      <c r="G28" s="168">
        <f t="shared" si="0"/>
        <v>0</v>
      </c>
      <c r="H28" s="168">
        <f t="shared" si="1"/>
        <v>0</v>
      </c>
      <c r="I28" s="20">
        <f t="shared" si="2"/>
        <v>0</v>
      </c>
      <c r="J28" s="169"/>
    </row>
    <row r="29" spans="1:10" s="142" customFormat="1" ht="16.5" thickBot="1">
      <c r="A29" s="41">
        <v>5</v>
      </c>
      <c r="B29" s="42" t="s">
        <v>382</v>
      </c>
      <c r="C29" s="18"/>
      <c r="D29" s="18"/>
      <c r="E29" s="238"/>
      <c r="F29" s="239"/>
      <c r="G29" s="172"/>
      <c r="H29" s="173" t="s">
        <v>358</v>
      </c>
      <c r="I29" s="174">
        <f>SUM(I24:I27)</f>
        <v>0</v>
      </c>
      <c r="J29" s="175"/>
    </row>
    <row r="30" spans="1:10" s="142" customFormat="1" ht="25.5">
      <c r="A30" s="49" t="s">
        <v>77</v>
      </c>
      <c r="B30" s="48" t="s">
        <v>359</v>
      </c>
      <c r="C30" s="21">
        <v>17.920000000000002</v>
      </c>
      <c r="D30" s="21" t="s">
        <v>102</v>
      </c>
      <c r="E30" s="230"/>
      <c r="F30" s="231"/>
      <c r="G30" s="21">
        <f t="shared" si="0"/>
        <v>0</v>
      </c>
      <c r="H30" s="21">
        <f t="shared" si="1"/>
        <v>0</v>
      </c>
      <c r="I30" s="21">
        <f t="shared" si="2"/>
        <v>0</v>
      </c>
      <c r="J30" s="170"/>
    </row>
    <row r="31" spans="1:10" s="142" customFormat="1">
      <c r="A31" s="49" t="s">
        <v>78</v>
      </c>
      <c r="B31" s="48" t="s">
        <v>360</v>
      </c>
      <c r="C31" s="21">
        <v>30</v>
      </c>
      <c r="D31" s="21" t="s">
        <v>177</v>
      </c>
      <c r="E31" s="236"/>
      <c r="F31" s="237"/>
      <c r="G31" s="21">
        <f t="shared" si="0"/>
        <v>0</v>
      </c>
      <c r="H31" s="21">
        <f t="shared" si="1"/>
        <v>0</v>
      </c>
      <c r="I31" s="21">
        <f t="shared" si="2"/>
        <v>0</v>
      </c>
      <c r="J31" s="170"/>
    </row>
    <row r="32" spans="1:10" s="142" customFormat="1">
      <c r="A32" s="49" t="s">
        <v>79</v>
      </c>
      <c r="B32" s="48" t="s">
        <v>248</v>
      </c>
      <c r="C32" s="21">
        <v>18</v>
      </c>
      <c r="D32" s="21" t="s">
        <v>101</v>
      </c>
      <c r="E32" s="236"/>
      <c r="F32" s="237"/>
      <c r="G32" s="21">
        <f t="shared" si="0"/>
        <v>0</v>
      </c>
      <c r="H32" s="21">
        <f t="shared" si="1"/>
        <v>0</v>
      </c>
      <c r="I32" s="21">
        <f t="shared" si="2"/>
        <v>0</v>
      </c>
      <c r="J32" s="170"/>
    </row>
    <row r="33" spans="1:10" s="142" customFormat="1">
      <c r="A33" s="49" t="s">
        <v>151</v>
      </c>
      <c r="B33" s="48" t="s">
        <v>361</v>
      </c>
      <c r="C33" s="21">
        <v>8.6</v>
      </c>
      <c r="D33" s="21" t="s">
        <v>102</v>
      </c>
      <c r="E33" s="236"/>
      <c r="F33" s="237"/>
      <c r="G33" s="21">
        <f t="shared" si="0"/>
        <v>0</v>
      </c>
      <c r="H33" s="21">
        <f t="shared" si="1"/>
        <v>0</v>
      </c>
      <c r="I33" s="21">
        <f t="shared" si="2"/>
        <v>0</v>
      </c>
      <c r="J33" s="170"/>
    </row>
    <row r="34" spans="1:10" s="142" customFormat="1">
      <c r="A34" s="49" t="s">
        <v>152</v>
      </c>
      <c r="B34" s="48" t="s">
        <v>166</v>
      </c>
      <c r="C34" s="21">
        <v>12</v>
      </c>
      <c r="D34" s="21" t="s">
        <v>177</v>
      </c>
      <c r="E34" s="236"/>
      <c r="F34" s="237"/>
      <c r="G34" s="21">
        <f t="shared" si="0"/>
        <v>0</v>
      </c>
      <c r="H34" s="21">
        <f t="shared" si="1"/>
        <v>0</v>
      </c>
      <c r="I34" s="21">
        <f t="shared" si="2"/>
        <v>0</v>
      </c>
      <c r="J34" s="170"/>
    </row>
    <row r="35" spans="1:10" s="142" customFormat="1" ht="16.5" thickBot="1">
      <c r="A35" s="49" t="s">
        <v>192</v>
      </c>
      <c r="B35" s="48" t="s">
        <v>362</v>
      </c>
      <c r="C35" s="21">
        <v>6</v>
      </c>
      <c r="D35" s="21" t="s">
        <v>177</v>
      </c>
      <c r="E35" s="232"/>
      <c r="F35" s="233"/>
      <c r="G35" s="21">
        <f t="shared" ref="G35" si="6">E35*C35</f>
        <v>0</v>
      </c>
      <c r="H35" s="21">
        <f t="shared" ref="H35" si="7">F35*C35</f>
        <v>0</v>
      </c>
      <c r="I35" s="21">
        <f t="shared" ref="I35" si="8">G35+H35</f>
        <v>0</v>
      </c>
      <c r="J35" s="170"/>
    </row>
    <row r="36" spans="1:10" s="142" customFormat="1" ht="16.5" thickBot="1">
      <c r="A36" s="41">
        <v>6</v>
      </c>
      <c r="B36" s="42" t="s">
        <v>93</v>
      </c>
      <c r="C36" s="18"/>
      <c r="D36" s="18"/>
      <c r="E36" s="238"/>
      <c r="F36" s="239"/>
      <c r="G36" s="172"/>
      <c r="H36" s="173" t="s">
        <v>186</v>
      </c>
      <c r="I36" s="174">
        <f>SUM(I30:I35)</f>
        <v>0</v>
      </c>
      <c r="J36" s="175"/>
    </row>
    <row r="37" spans="1:10" s="142" customFormat="1" ht="16.5" thickBot="1">
      <c r="A37" s="41" t="s">
        <v>81</v>
      </c>
      <c r="B37" s="42" t="s">
        <v>94</v>
      </c>
      <c r="C37" s="18"/>
      <c r="D37" s="18"/>
      <c r="E37" s="238"/>
      <c r="F37" s="239"/>
      <c r="G37" s="172"/>
      <c r="H37" s="172"/>
      <c r="I37" s="45"/>
      <c r="J37" s="175"/>
    </row>
    <row r="38" spans="1:10" s="177" customFormat="1" ht="16.5" thickBot="1">
      <c r="A38" s="49" t="s">
        <v>153</v>
      </c>
      <c r="B38" s="48" t="s">
        <v>249</v>
      </c>
      <c r="C38" s="21">
        <v>1</v>
      </c>
      <c r="D38" s="21" t="s">
        <v>34</v>
      </c>
      <c r="E38" s="242"/>
      <c r="F38" s="243"/>
      <c r="G38" s="21">
        <f t="shared" si="0"/>
        <v>0</v>
      </c>
      <c r="H38" s="21">
        <f t="shared" si="1"/>
        <v>0</v>
      </c>
      <c r="I38" s="21">
        <f t="shared" si="2"/>
        <v>0</v>
      </c>
      <c r="J38" s="166"/>
    </row>
    <row r="39" spans="1:10" s="142" customFormat="1" ht="16.5" thickBot="1">
      <c r="A39" s="17" t="s">
        <v>82</v>
      </c>
      <c r="B39" s="18" t="s">
        <v>95</v>
      </c>
      <c r="C39" s="18"/>
      <c r="D39" s="18"/>
      <c r="E39" s="238"/>
      <c r="F39" s="239"/>
      <c r="G39" s="172"/>
      <c r="H39" s="172"/>
      <c r="I39" s="45"/>
      <c r="J39" s="175"/>
    </row>
    <row r="40" spans="1:10" s="177" customFormat="1" ht="16.5" thickBot="1">
      <c r="A40" s="49" t="s">
        <v>154</v>
      </c>
      <c r="B40" s="48" t="s">
        <v>384</v>
      </c>
      <c r="C40" s="21">
        <v>1</v>
      </c>
      <c r="D40" s="21" t="s">
        <v>34</v>
      </c>
      <c r="E40" s="242"/>
      <c r="F40" s="243"/>
      <c r="G40" s="21">
        <f t="shared" si="0"/>
        <v>0</v>
      </c>
      <c r="H40" s="21">
        <f t="shared" si="1"/>
        <v>0</v>
      </c>
      <c r="I40" s="21">
        <f t="shared" si="2"/>
        <v>0</v>
      </c>
      <c r="J40" s="166"/>
    </row>
    <row r="41" spans="1:10" s="142" customFormat="1" ht="16.5" thickBot="1">
      <c r="A41" s="17" t="s">
        <v>83</v>
      </c>
      <c r="B41" s="18" t="s">
        <v>167</v>
      </c>
      <c r="C41" s="18"/>
      <c r="D41" s="18"/>
      <c r="E41" s="238"/>
      <c r="F41" s="239"/>
      <c r="G41" s="172"/>
      <c r="H41" s="172"/>
      <c r="I41" s="45"/>
      <c r="J41" s="175"/>
    </row>
    <row r="42" spans="1:10" s="177" customFormat="1" ht="16.5" thickBot="1">
      <c r="A42" s="49" t="s">
        <v>155</v>
      </c>
      <c r="B42" s="48" t="s">
        <v>383</v>
      </c>
      <c r="C42" s="21">
        <v>1</v>
      </c>
      <c r="D42" s="21" t="s">
        <v>97</v>
      </c>
      <c r="E42" s="242"/>
      <c r="F42" s="243"/>
      <c r="G42" s="21">
        <f t="shared" si="0"/>
        <v>0</v>
      </c>
      <c r="H42" s="21">
        <f t="shared" si="1"/>
        <v>0</v>
      </c>
      <c r="I42" s="21">
        <f t="shared" si="2"/>
        <v>0</v>
      </c>
      <c r="J42" s="166"/>
    </row>
    <row r="43" spans="1:10" s="142" customFormat="1" ht="16.5" thickBot="1">
      <c r="A43" s="46">
        <v>7</v>
      </c>
      <c r="B43" s="47" t="s">
        <v>191</v>
      </c>
      <c r="C43" s="47"/>
      <c r="D43" s="47"/>
      <c r="E43" s="234"/>
      <c r="F43" s="235"/>
      <c r="G43" s="180"/>
      <c r="H43" s="173" t="s">
        <v>363</v>
      </c>
      <c r="I43" s="174">
        <f>SUM(I38:I42)</f>
        <v>0</v>
      </c>
      <c r="J43" s="165"/>
    </row>
    <row r="44" spans="1:10" s="142" customFormat="1">
      <c r="A44" s="49" t="s">
        <v>115</v>
      </c>
      <c r="B44" s="48" t="s">
        <v>138</v>
      </c>
      <c r="C44" s="21">
        <v>2</v>
      </c>
      <c r="D44" s="21" t="s">
        <v>34</v>
      </c>
      <c r="E44" s="236"/>
      <c r="F44" s="237"/>
      <c r="G44" s="21">
        <f t="shared" si="0"/>
        <v>0</v>
      </c>
      <c r="H44" s="21">
        <f t="shared" si="1"/>
        <v>0</v>
      </c>
      <c r="I44" s="21">
        <f t="shared" si="2"/>
        <v>0</v>
      </c>
      <c r="J44" s="170"/>
    </row>
    <row r="45" spans="1:10" s="142" customFormat="1">
      <c r="A45" s="49" t="s">
        <v>116</v>
      </c>
      <c r="B45" s="48" t="s">
        <v>364</v>
      </c>
      <c r="C45" s="21">
        <v>2</v>
      </c>
      <c r="D45" s="21" t="s">
        <v>34</v>
      </c>
      <c r="E45" s="236"/>
      <c r="F45" s="237"/>
      <c r="G45" s="21">
        <f t="shared" ref="G45:G79" si="9">E45*C45</f>
        <v>0</v>
      </c>
      <c r="H45" s="21">
        <f t="shared" ref="H45:H79" si="10">F45*C45</f>
        <v>0</v>
      </c>
      <c r="I45" s="21">
        <f t="shared" ref="I45:I79" si="11">G45+H45</f>
        <v>0</v>
      </c>
      <c r="J45" s="170"/>
    </row>
    <row r="46" spans="1:10" s="142" customFormat="1">
      <c r="A46" s="49" t="s">
        <v>143</v>
      </c>
      <c r="B46" s="48" t="s">
        <v>365</v>
      </c>
      <c r="C46" s="21">
        <v>2</v>
      </c>
      <c r="D46" s="21" t="s">
        <v>34</v>
      </c>
      <c r="E46" s="236"/>
      <c r="F46" s="237"/>
      <c r="G46" s="21">
        <f t="shared" si="9"/>
        <v>0</v>
      </c>
      <c r="H46" s="21">
        <f t="shared" si="10"/>
        <v>0</v>
      </c>
      <c r="I46" s="21">
        <f t="shared" si="11"/>
        <v>0</v>
      </c>
      <c r="J46" s="170"/>
    </row>
    <row r="47" spans="1:10" s="142" customFormat="1">
      <c r="A47" s="49" t="s">
        <v>144</v>
      </c>
      <c r="B47" s="48" t="s">
        <v>246</v>
      </c>
      <c r="C47" s="21">
        <v>2</v>
      </c>
      <c r="D47" s="21" t="s">
        <v>34</v>
      </c>
      <c r="E47" s="236"/>
      <c r="F47" s="237"/>
      <c r="G47" s="21">
        <f t="shared" si="9"/>
        <v>0</v>
      </c>
      <c r="H47" s="21">
        <f t="shared" si="10"/>
        <v>0</v>
      </c>
      <c r="I47" s="21">
        <f t="shared" si="11"/>
        <v>0</v>
      </c>
      <c r="J47" s="170"/>
    </row>
    <row r="48" spans="1:10" s="142" customFormat="1">
      <c r="A48" s="49" t="s">
        <v>145</v>
      </c>
      <c r="B48" s="48" t="s">
        <v>247</v>
      </c>
      <c r="C48" s="21">
        <v>2</v>
      </c>
      <c r="D48" s="21" t="s">
        <v>34</v>
      </c>
      <c r="E48" s="236"/>
      <c r="F48" s="237"/>
      <c r="G48" s="21">
        <f t="shared" si="9"/>
        <v>0</v>
      </c>
      <c r="H48" s="21">
        <f t="shared" si="10"/>
        <v>0</v>
      </c>
      <c r="I48" s="21">
        <f t="shared" si="11"/>
        <v>0</v>
      </c>
      <c r="J48" s="170"/>
    </row>
    <row r="49" spans="1:10" s="142" customFormat="1">
      <c r="A49" s="49" t="s">
        <v>146</v>
      </c>
      <c r="B49" s="48" t="s">
        <v>233</v>
      </c>
      <c r="C49" s="21">
        <v>1</v>
      </c>
      <c r="D49" s="21" t="s">
        <v>34</v>
      </c>
      <c r="E49" s="236"/>
      <c r="F49" s="237"/>
      <c r="G49" s="21">
        <f t="shared" si="9"/>
        <v>0</v>
      </c>
      <c r="H49" s="21">
        <f t="shared" si="10"/>
        <v>0</v>
      </c>
      <c r="I49" s="21">
        <f t="shared" si="11"/>
        <v>0</v>
      </c>
      <c r="J49" s="170"/>
    </row>
    <row r="50" spans="1:10" s="142" customFormat="1">
      <c r="A50" s="49" t="s">
        <v>174</v>
      </c>
      <c r="B50" s="48" t="s">
        <v>234</v>
      </c>
      <c r="C50" s="21">
        <v>2</v>
      </c>
      <c r="D50" s="21" t="s">
        <v>34</v>
      </c>
      <c r="E50" s="236"/>
      <c r="F50" s="237"/>
      <c r="G50" s="21">
        <f t="shared" si="9"/>
        <v>0</v>
      </c>
      <c r="H50" s="21">
        <f t="shared" si="10"/>
        <v>0</v>
      </c>
      <c r="I50" s="21">
        <f t="shared" si="11"/>
        <v>0</v>
      </c>
      <c r="J50" s="170"/>
    </row>
    <row r="51" spans="1:10" s="142" customFormat="1" ht="16.5" thickBot="1">
      <c r="A51" s="49"/>
      <c r="B51" s="48"/>
      <c r="C51" s="21"/>
      <c r="D51" s="21"/>
      <c r="E51" s="236"/>
      <c r="F51" s="237"/>
      <c r="G51" s="21"/>
      <c r="H51" s="182" t="s">
        <v>187</v>
      </c>
      <c r="I51" s="183">
        <f>SUM(I44:I50)</f>
        <v>0</v>
      </c>
      <c r="J51" s="170"/>
    </row>
    <row r="52" spans="1:10" s="142" customFormat="1" ht="16.5" thickBot="1">
      <c r="A52" s="44">
        <v>8</v>
      </c>
      <c r="B52" s="43" t="s">
        <v>139</v>
      </c>
      <c r="C52" s="43"/>
      <c r="D52" s="43"/>
      <c r="E52" s="244"/>
      <c r="F52" s="245"/>
      <c r="G52" s="181"/>
      <c r="J52" s="184"/>
    </row>
    <row r="53" spans="1:10" s="142" customFormat="1" ht="16.5" thickBot="1">
      <c r="A53" s="17" t="s">
        <v>113</v>
      </c>
      <c r="B53" s="18" t="s">
        <v>140</v>
      </c>
      <c r="C53" s="18"/>
      <c r="D53" s="18"/>
      <c r="E53" s="238"/>
      <c r="F53" s="239"/>
      <c r="G53" s="172"/>
      <c r="H53" s="172"/>
      <c r="I53" s="45"/>
      <c r="J53" s="175"/>
    </row>
    <row r="54" spans="1:10" s="177" customFormat="1" ht="26.25" thickBot="1">
      <c r="A54" s="49" t="s">
        <v>156</v>
      </c>
      <c r="B54" s="48" t="s">
        <v>385</v>
      </c>
      <c r="C54" s="21">
        <v>1</v>
      </c>
      <c r="D54" s="21" t="s">
        <v>34</v>
      </c>
      <c r="E54" s="242"/>
      <c r="F54" s="243"/>
      <c r="G54" s="21">
        <f t="shared" si="9"/>
        <v>0</v>
      </c>
      <c r="H54" s="21">
        <f t="shared" si="10"/>
        <v>0</v>
      </c>
      <c r="I54" s="21">
        <f t="shared" si="11"/>
        <v>0</v>
      </c>
      <c r="J54" s="166"/>
    </row>
    <row r="55" spans="1:10" s="142" customFormat="1" ht="16.5" thickBot="1">
      <c r="A55" s="41" t="s">
        <v>114</v>
      </c>
      <c r="B55" s="42" t="s">
        <v>141</v>
      </c>
      <c r="C55" s="18"/>
      <c r="D55" s="18"/>
      <c r="E55" s="238"/>
      <c r="F55" s="239"/>
      <c r="G55" s="172"/>
      <c r="H55" s="172"/>
      <c r="I55" s="45"/>
      <c r="J55" s="175"/>
    </row>
    <row r="56" spans="1:10" s="177" customFormat="1" ht="51.75" thickBot="1">
      <c r="A56" s="49" t="s">
        <v>157</v>
      </c>
      <c r="B56" s="48" t="s">
        <v>387</v>
      </c>
      <c r="C56" s="21">
        <v>13</v>
      </c>
      <c r="D56" s="21" t="s">
        <v>34</v>
      </c>
      <c r="E56" s="242"/>
      <c r="F56" s="243"/>
      <c r="G56" s="21">
        <f t="shared" si="9"/>
        <v>0</v>
      </c>
      <c r="H56" s="21">
        <f t="shared" si="10"/>
        <v>0</v>
      </c>
      <c r="I56" s="21">
        <f t="shared" si="11"/>
        <v>0</v>
      </c>
      <c r="J56" s="166"/>
    </row>
    <row r="57" spans="1:10" s="142" customFormat="1" ht="16.5" thickBot="1">
      <c r="A57" s="17" t="s">
        <v>158</v>
      </c>
      <c r="B57" s="18" t="s">
        <v>142</v>
      </c>
      <c r="C57" s="18"/>
      <c r="D57" s="18"/>
      <c r="E57" s="238"/>
      <c r="F57" s="239"/>
      <c r="G57" s="172"/>
      <c r="H57" s="172"/>
      <c r="I57" s="45"/>
      <c r="J57" s="175"/>
    </row>
    <row r="58" spans="1:10" s="177" customFormat="1" ht="26.25" thickBot="1">
      <c r="A58" s="49" t="s">
        <v>159</v>
      </c>
      <c r="B58" s="48" t="s">
        <v>388</v>
      </c>
      <c r="C58" s="21">
        <v>1</v>
      </c>
      <c r="D58" s="21" t="s">
        <v>34</v>
      </c>
      <c r="E58" s="242"/>
      <c r="F58" s="243"/>
      <c r="G58" s="21">
        <f t="shared" si="9"/>
        <v>0</v>
      </c>
      <c r="H58" s="21">
        <f t="shared" si="10"/>
        <v>0</v>
      </c>
      <c r="I58" s="21">
        <f t="shared" si="11"/>
        <v>0</v>
      </c>
      <c r="J58" s="166"/>
    </row>
    <row r="59" spans="1:10" s="142" customFormat="1" ht="16.5" thickBot="1">
      <c r="A59" s="17" t="s">
        <v>160</v>
      </c>
      <c r="B59" s="18" t="s">
        <v>168</v>
      </c>
      <c r="C59" s="18"/>
      <c r="D59" s="18"/>
      <c r="E59" s="238"/>
      <c r="F59" s="239"/>
      <c r="G59" s="172"/>
      <c r="H59" s="172"/>
      <c r="I59" s="45"/>
      <c r="J59" s="175"/>
    </row>
    <row r="60" spans="1:10" s="177" customFormat="1" ht="39" thickBot="1">
      <c r="A60" s="49" t="s">
        <v>161</v>
      </c>
      <c r="B60" s="48" t="s">
        <v>389</v>
      </c>
      <c r="C60" s="21">
        <v>1</v>
      </c>
      <c r="D60" s="21" t="s">
        <v>34</v>
      </c>
      <c r="E60" s="242"/>
      <c r="F60" s="243"/>
      <c r="G60" s="21">
        <f t="shared" si="9"/>
        <v>0</v>
      </c>
      <c r="H60" s="21">
        <f t="shared" si="10"/>
        <v>0</v>
      </c>
      <c r="I60" s="21">
        <f t="shared" si="11"/>
        <v>0</v>
      </c>
      <c r="J60" s="166"/>
    </row>
    <row r="61" spans="1:10" s="142" customFormat="1" ht="16.5" thickBot="1">
      <c r="A61" s="17" t="s">
        <v>162</v>
      </c>
      <c r="B61" s="18" t="s">
        <v>250</v>
      </c>
      <c r="C61" s="18"/>
      <c r="D61" s="18"/>
      <c r="E61" s="238"/>
      <c r="F61" s="239"/>
      <c r="G61" s="172"/>
      <c r="H61" s="172"/>
      <c r="I61" s="45"/>
      <c r="J61" s="175"/>
    </row>
    <row r="62" spans="1:10" s="177" customFormat="1" ht="51">
      <c r="A62" s="49" t="s">
        <v>163</v>
      </c>
      <c r="B62" s="48" t="s">
        <v>390</v>
      </c>
      <c r="C62" s="21">
        <v>18</v>
      </c>
      <c r="D62" s="21" t="s">
        <v>102</v>
      </c>
      <c r="E62" s="230"/>
      <c r="F62" s="231"/>
      <c r="G62" s="21">
        <f t="shared" si="9"/>
        <v>0</v>
      </c>
      <c r="H62" s="21">
        <f t="shared" si="10"/>
        <v>0</v>
      </c>
      <c r="I62" s="21">
        <f t="shared" si="11"/>
        <v>0</v>
      </c>
      <c r="J62" s="166"/>
    </row>
    <row r="63" spans="1:10" s="177" customFormat="1" ht="16.5" thickBot="1">
      <c r="A63" s="19"/>
      <c r="B63" s="176"/>
      <c r="C63" s="20"/>
      <c r="D63" s="20"/>
      <c r="E63" s="240"/>
      <c r="F63" s="241"/>
      <c r="G63" s="168"/>
      <c r="H63" s="178" t="s">
        <v>188</v>
      </c>
      <c r="I63" s="179">
        <f>SUM(I54:I62)</f>
        <v>0</v>
      </c>
      <c r="J63" s="171"/>
    </row>
    <row r="64" spans="1:10" s="142" customFormat="1" ht="16.5" thickBot="1">
      <c r="A64" s="46" t="s">
        <v>196</v>
      </c>
      <c r="B64" s="47" t="s">
        <v>235</v>
      </c>
      <c r="C64" s="47"/>
      <c r="D64" s="47"/>
      <c r="E64" s="234"/>
      <c r="F64" s="235"/>
      <c r="G64" s="180"/>
      <c r="H64" s="180"/>
      <c r="I64" s="55"/>
      <c r="J64" s="175"/>
    </row>
    <row r="65" spans="1:10" s="142" customFormat="1">
      <c r="A65" s="49" t="s">
        <v>120</v>
      </c>
      <c r="B65" s="48" t="s">
        <v>391</v>
      </c>
      <c r="C65" s="273">
        <v>8</v>
      </c>
      <c r="D65" s="21" t="s">
        <v>34</v>
      </c>
      <c r="E65" s="236"/>
      <c r="F65" s="237"/>
      <c r="G65" s="21">
        <f t="shared" si="9"/>
        <v>0</v>
      </c>
      <c r="H65" s="21">
        <f t="shared" si="10"/>
        <v>0</v>
      </c>
      <c r="I65" s="21">
        <f t="shared" si="11"/>
        <v>0</v>
      </c>
      <c r="J65" s="169"/>
    </row>
    <row r="66" spans="1:10" s="142" customFormat="1">
      <c r="A66" s="49" t="s">
        <v>121</v>
      </c>
      <c r="B66" s="48" t="s">
        <v>386</v>
      </c>
      <c r="C66" s="21">
        <v>36</v>
      </c>
      <c r="D66" s="21" t="s">
        <v>34</v>
      </c>
      <c r="E66" s="236"/>
      <c r="F66" s="237"/>
      <c r="G66" s="21">
        <f t="shared" si="9"/>
        <v>0</v>
      </c>
      <c r="H66" s="21">
        <f t="shared" si="10"/>
        <v>0</v>
      </c>
      <c r="I66" s="21">
        <f t="shared" si="11"/>
        <v>0</v>
      </c>
      <c r="J66" s="170"/>
    </row>
    <row r="67" spans="1:10" s="142" customFormat="1" ht="24" customHeight="1">
      <c r="A67" s="49" t="s">
        <v>164</v>
      </c>
      <c r="B67" s="48" t="s">
        <v>366</v>
      </c>
      <c r="C67" s="21">
        <v>22</v>
      </c>
      <c r="D67" s="21" t="s">
        <v>34</v>
      </c>
      <c r="E67" s="236"/>
      <c r="F67" s="237"/>
      <c r="G67" s="21">
        <f t="shared" si="9"/>
        <v>0</v>
      </c>
      <c r="H67" s="21">
        <f t="shared" si="10"/>
        <v>0</v>
      </c>
      <c r="I67" s="21">
        <f t="shared" si="11"/>
        <v>0</v>
      </c>
      <c r="J67" s="170"/>
    </row>
    <row r="68" spans="1:10" s="142" customFormat="1" ht="23.1" customHeight="1">
      <c r="A68" s="49" t="s">
        <v>165</v>
      </c>
      <c r="B68" s="48" t="s">
        <v>367</v>
      </c>
      <c r="C68" s="21">
        <v>20</v>
      </c>
      <c r="D68" s="21" t="s">
        <v>34</v>
      </c>
      <c r="E68" s="236"/>
      <c r="F68" s="237"/>
      <c r="G68" s="21">
        <f t="shared" si="9"/>
        <v>0</v>
      </c>
      <c r="H68" s="21">
        <f t="shared" si="10"/>
        <v>0</v>
      </c>
      <c r="I68" s="21">
        <f t="shared" si="11"/>
        <v>0</v>
      </c>
      <c r="J68" s="170"/>
    </row>
    <row r="69" spans="1:10" s="142" customFormat="1" ht="21.95" customHeight="1">
      <c r="A69" s="49" t="s">
        <v>193</v>
      </c>
      <c r="B69" s="48" t="s">
        <v>368</v>
      </c>
      <c r="C69" s="21">
        <v>2</v>
      </c>
      <c r="D69" s="21" t="s">
        <v>34</v>
      </c>
      <c r="E69" s="236"/>
      <c r="F69" s="237"/>
      <c r="G69" s="21">
        <f t="shared" ref="G69" si="12">E69*C69</f>
        <v>0</v>
      </c>
      <c r="H69" s="21">
        <f t="shared" ref="H69" si="13">F69*C69</f>
        <v>0</v>
      </c>
      <c r="I69" s="21">
        <f t="shared" ref="I69" si="14">G69+H69</f>
        <v>0</v>
      </c>
      <c r="J69" s="169"/>
    </row>
    <row r="70" spans="1:10" s="142" customFormat="1" ht="23.1" customHeight="1">
      <c r="A70" s="49" t="s">
        <v>399</v>
      </c>
      <c r="B70" s="48" t="s">
        <v>271</v>
      </c>
      <c r="C70" s="21">
        <v>2</v>
      </c>
      <c r="D70" s="21" t="s">
        <v>34</v>
      </c>
      <c r="E70" s="236"/>
      <c r="F70" s="237"/>
      <c r="G70" s="21">
        <f t="shared" ref="G70" si="15">E70*C70</f>
        <v>0</v>
      </c>
      <c r="H70" s="21">
        <f t="shared" ref="H70" si="16">F70*C70</f>
        <v>0</v>
      </c>
      <c r="I70" s="21">
        <f t="shared" ref="I70" si="17">G70+H70</f>
        <v>0</v>
      </c>
      <c r="J70" s="170"/>
    </row>
    <row r="71" spans="1:10" s="142" customFormat="1" ht="16.5" thickBot="1">
      <c r="A71" s="49" t="s">
        <v>194</v>
      </c>
      <c r="B71" s="48" t="s">
        <v>369</v>
      </c>
      <c r="C71" s="21">
        <v>108</v>
      </c>
      <c r="D71" s="21" t="s">
        <v>34</v>
      </c>
      <c r="E71" s="232"/>
      <c r="F71" s="233"/>
      <c r="G71" s="21">
        <f t="shared" ref="G71" si="18">E71*C71</f>
        <v>0</v>
      </c>
      <c r="H71" s="21">
        <f t="shared" ref="H71" si="19">F71*C71</f>
        <v>0</v>
      </c>
      <c r="I71" s="21">
        <f t="shared" ref="I71" si="20">G71+H71</f>
        <v>0</v>
      </c>
      <c r="J71" s="170"/>
    </row>
    <row r="72" spans="1:10" s="177" customFormat="1" ht="16.5" thickBot="1">
      <c r="A72" s="17" t="s">
        <v>196</v>
      </c>
      <c r="B72" s="185" t="s">
        <v>236</v>
      </c>
      <c r="C72" s="45"/>
      <c r="D72" s="45"/>
      <c r="E72" s="228"/>
      <c r="F72" s="229"/>
      <c r="G72" s="172"/>
      <c r="H72" s="173" t="s">
        <v>189</v>
      </c>
      <c r="I72" s="174">
        <f>SUM(I65:I71)</f>
        <v>0</v>
      </c>
      <c r="J72" s="186"/>
    </row>
    <row r="73" spans="1:10" s="142" customFormat="1" ht="16.5" thickBot="1">
      <c r="A73" s="46" t="s">
        <v>195</v>
      </c>
      <c r="B73" s="47" t="s">
        <v>371</v>
      </c>
      <c r="C73" s="47"/>
      <c r="D73" s="47"/>
      <c r="E73" s="234"/>
      <c r="F73" s="235"/>
      <c r="G73" s="180"/>
      <c r="H73" s="180"/>
      <c r="I73" s="55"/>
      <c r="J73" s="175"/>
    </row>
    <row r="74" spans="1:10" s="142" customFormat="1">
      <c r="A74" s="49" t="s">
        <v>120</v>
      </c>
      <c r="B74" s="48" t="s">
        <v>392</v>
      </c>
      <c r="C74" s="21">
        <v>54</v>
      </c>
      <c r="D74" s="21" t="s">
        <v>34</v>
      </c>
      <c r="E74" s="236"/>
      <c r="F74" s="237"/>
      <c r="G74" s="21">
        <f t="shared" ref="G74" si="21">E74*C74</f>
        <v>0</v>
      </c>
      <c r="H74" s="21">
        <f t="shared" ref="H74" si="22">F74*C74</f>
        <v>0</v>
      </c>
      <c r="I74" s="21">
        <f t="shared" ref="I74" si="23">G74+H74</f>
        <v>0</v>
      </c>
      <c r="J74" s="169"/>
    </row>
    <row r="75" spans="1:10" s="142" customFormat="1" ht="16.5" thickBot="1">
      <c r="A75" s="49"/>
      <c r="B75" s="48"/>
      <c r="C75" s="21"/>
      <c r="D75" s="21"/>
      <c r="E75" s="232"/>
      <c r="F75" s="233"/>
      <c r="G75" s="21"/>
      <c r="H75" s="21"/>
      <c r="I75" s="21"/>
      <c r="J75" s="170"/>
    </row>
    <row r="76" spans="1:10" s="177" customFormat="1" ht="16.5" thickBot="1">
      <c r="A76" s="17" t="s">
        <v>195</v>
      </c>
      <c r="B76" s="185" t="s">
        <v>237</v>
      </c>
      <c r="C76" s="45"/>
      <c r="D76" s="45"/>
      <c r="E76" s="228"/>
      <c r="F76" s="229"/>
      <c r="G76" s="172"/>
      <c r="H76" s="173" t="s">
        <v>278</v>
      </c>
      <c r="I76" s="174">
        <f>I74+I75</f>
        <v>0</v>
      </c>
      <c r="J76" s="186"/>
    </row>
    <row r="77" spans="1:10" s="177" customFormat="1" ht="16.5" thickBot="1">
      <c r="A77" s="17">
        <v>9</v>
      </c>
      <c r="B77" s="185" t="s">
        <v>238</v>
      </c>
      <c r="C77" s="45"/>
      <c r="D77" s="45"/>
      <c r="E77" s="228"/>
      <c r="F77" s="229"/>
      <c r="G77" s="172"/>
      <c r="H77" s="173" t="s">
        <v>279</v>
      </c>
      <c r="I77" s="174">
        <f>SUM(I76,I72)</f>
        <v>0</v>
      </c>
      <c r="J77" s="186"/>
    </row>
    <row r="78" spans="1:10" s="177" customFormat="1" ht="16.5" thickBot="1">
      <c r="A78" s="17">
        <v>10</v>
      </c>
      <c r="B78" s="185" t="s">
        <v>197</v>
      </c>
      <c r="C78" s="45"/>
      <c r="D78" s="45"/>
      <c r="E78" s="228"/>
      <c r="F78" s="229"/>
      <c r="G78" s="199"/>
      <c r="H78" s="199"/>
      <c r="I78" s="198"/>
      <c r="J78" s="186"/>
    </row>
    <row r="79" spans="1:10" s="142" customFormat="1" ht="25.5">
      <c r="A79" s="49" t="s">
        <v>117</v>
      </c>
      <c r="B79" s="48" t="s">
        <v>370</v>
      </c>
      <c r="C79" s="21">
        <v>1</v>
      </c>
      <c r="D79" s="21" t="s">
        <v>100</v>
      </c>
      <c r="E79" s="230"/>
      <c r="F79" s="231"/>
      <c r="G79" s="21">
        <f t="shared" si="9"/>
        <v>0</v>
      </c>
      <c r="H79" s="21">
        <f t="shared" si="10"/>
        <v>0</v>
      </c>
      <c r="I79" s="21">
        <f t="shared" si="11"/>
        <v>0</v>
      </c>
      <c r="J79" s="170"/>
    </row>
    <row r="80" spans="1:10" ht="16.5" thickBot="1">
      <c r="A80" s="187"/>
      <c r="B80" s="188"/>
      <c r="C80" s="20"/>
      <c r="D80" s="20"/>
      <c r="E80" s="197"/>
      <c r="F80" s="197"/>
      <c r="G80" s="167"/>
      <c r="H80" s="189" t="s">
        <v>244</v>
      </c>
      <c r="I80" s="179">
        <f>I79</f>
        <v>0</v>
      </c>
      <c r="J80" s="171"/>
    </row>
    <row r="81" spans="1:34" ht="16.5" thickBot="1">
      <c r="A81" s="246" t="s">
        <v>242</v>
      </c>
      <c r="B81" s="247"/>
      <c r="C81" s="247"/>
      <c r="D81" s="247"/>
      <c r="E81" s="247"/>
      <c r="F81" s="247"/>
      <c r="G81" s="247"/>
      <c r="H81" s="247"/>
      <c r="I81" s="205">
        <f>I17+I20+I23+I29+I36+I51+I63+I72+I76+I80</f>
        <v>0</v>
      </c>
      <c r="J81" s="190"/>
    </row>
    <row r="82" spans="1:34" ht="16.5" thickBot="1">
      <c r="A82" s="22"/>
      <c r="B82" s="23"/>
      <c r="C82" s="24"/>
      <c r="D82" s="24"/>
      <c r="E82" s="24"/>
      <c r="F82" s="24"/>
      <c r="G82" s="24"/>
      <c r="H82" s="208"/>
      <c r="I82" s="24"/>
      <c r="J82" s="191"/>
    </row>
    <row r="83" spans="1:34">
      <c r="A83" s="136"/>
      <c r="B83" s="136"/>
      <c r="C83" s="136"/>
      <c r="D83" s="136"/>
      <c r="E83" s="136"/>
      <c r="F83" s="136"/>
      <c r="G83" s="136"/>
      <c r="H83" s="136"/>
      <c r="I83" s="136"/>
      <c r="J83" s="136"/>
    </row>
    <row r="84" spans="1:34">
      <c r="A84" s="136"/>
      <c r="B84" s="136"/>
      <c r="C84" s="136"/>
      <c r="D84" s="136"/>
      <c r="E84" s="136"/>
      <c r="F84" s="136"/>
      <c r="G84" s="136"/>
      <c r="H84" s="136"/>
      <c r="I84" s="192"/>
      <c r="J84" s="136"/>
    </row>
    <row r="85" spans="1:34">
      <c r="A85" s="136"/>
      <c r="B85" s="136"/>
      <c r="C85" s="136"/>
      <c r="D85" s="136"/>
      <c r="E85" s="136"/>
      <c r="F85" s="136"/>
      <c r="G85" s="136"/>
      <c r="H85" s="136"/>
      <c r="I85" s="192"/>
    </row>
    <row r="86" spans="1:34">
      <c r="A86" s="136"/>
      <c r="B86" s="136"/>
      <c r="C86" s="136"/>
      <c r="D86" s="136"/>
      <c r="E86" s="136"/>
      <c r="F86" s="136"/>
      <c r="G86" s="136"/>
      <c r="H86" s="136"/>
      <c r="I86" s="192"/>
    </row>
    <row r="87" spans="1:34">
      <c r="I87" s="193"/>
    </row>
    <row r="88" spans="1:34">
      <c r="I88" s="193"/>
    </row>
    <row r="91" spans="1:34"/>
  </sheetData>
  <mergeCells count="75">
    <mergeCell ref="A81:H81"/>
    <mergeCell ref="I5:J5"/>
    <mergeCell ref="A6:J7"/>
    <mergeCell ref="A9:G9"/>
    <mergeCell ref="E10:F10"/>
    <mergeCell ref="G10:H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71:F71"/>
    <mergeCell ref="E72:F72"/>
    <mergeCell ref="E73:F73"/>
    <mergeCell ref="E74:F74"/>
    <mergeCell ref="E66:F66"/>
    <mergeCell ref="E67:F67"/>
    <mergeCell ref="E68:F68"/>
    <mergeCell ref="E69:F69"/>
    <mergeCell ref="E70:F70"/>
    <mergeCell ref="E76:F76"/>
    <mergeCell ref="E77:F77"/>
    <mergeCell ref="E78:F78"/>
    <mergeCell ref="E79:F79"/>
    <mergeCell ref="E75:F75"/>
  </mergeCells>
  <phoneticPr fontId="20" type="noConversion"/>
  <pageMargins left="0.7" right="0.7" top="0.75" bottom="0.75" header="0.3" footer="0.3"/>
  <pageSetup paperSize="8" scale="90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K126"/>
  <sheetViews>
    <sheetView topLeftCell="A67" zoomScale="120" zoomScaleNormal="120" workbookViewId="0">
      <selection activeCell="I127" sqref="I127"/>
    </sheetView>
  </sheetViews>
  <sheetFormatPr defaultColWidth="9.125" defaultRowHeight="11.25"/>
  <cols>
    <col min="1" max="1" width="7.125" style="67" customWidth="1"/>
    <col min="2" max="2" width="85.875" style="67" customWidth="1"/>
    <col min="3" max="3" width="9.625" style="67" customWidth="1"/>
    <col min="4" max="4" width="7.625" style="67" customWidth="1"/>
    <col min="5" max="6" width="14.375" style="67" customWidth="1"/>
    <col min="7" max="7" width="15.875" style="67" customWidth="1"/>
    <col min="8" max="8" width="18.5" style="67" bestFit="1" customWidth="1"/>
    <col min="9" max="9" width="16.375" style="67" bestFit="1" customWidth="1"/>
    <col min="10" max="16384" width="9.125" style="67"/>
  </cols>
  <sheetData>
    <row r="1" spans="1:193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</row>
    <row r="2" spans="1:193">
      <c r="A2" s="66"/>
      <c r="B2" s="68"/>
      <c r="C2" s="69"/>
      <c r="D2" s="69"/>
      <c r="E2" s="69"/>
      <c r="F2" s="69"/>
      <c r="G2" s="69"/>
      <c r="H2" s="70"/>
      <c r="I2" s="70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</row>
    <row r="3" spans="1:193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</row>
    <row r="4" spans="1:193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</row>
    <row r="5" spans="1:193">
      <c r="A5" s="66"/>
      <c r="B5" s="68"/>
      <c r="C5" s="69"/>
      <c r="D5" s="69"/>
      <c r="E5" s="69"/>
      <c r="F5" s="69"/>
      <c r="G5" s="69"/>
      <c r="H5" s="69"/>
      <c r="I5" s="71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</row>
    <row r="6" spans="1:193" s="73" customFormat="1">
      <c r="A6" s="268" t="s">
        <v>0</v>
      </c>
      <c r="B6" s="268"/>
      <c r="C6" s="268"/>
      <c r="D6" s="268"/>
      <c r="E6" s="268"/>
      <c r="F6" s="268"/>
      <c r="G6" s="268"/>
      <c r="H6" s="268"/>
      <c r="I6" s="268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</row>
    <row r="7" spans="1:193" s="73" customFormat="1">
      <c r="A7" s="268"/>
      <c r="B7" s="268"/>
      <c r="C7" s="268"/>
      <c r="D7" s="268"/>
      <c r="E7" s="268"/>
      <c r="F7" s="268"/>
      <c r="G7" s="268"/>
      <c r="H7" s="268"/>
      <c r="I7" s="268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</row>
    <row r="8" spans="1:193" s="73" customFormat="1" ht="12.75">
      <c r="A8" s="74" t="s">
        <v>9</v>
      </c>
      <c r="B8" s="75" t="s">
        <v>232</v>
      </c>
      <c r="C8" s="75"/>
      <c r="D8" s="75"/>
      <c r="E8" s="75"/>
      <c r="F8" s="75"/>
      <c r="G8" s="76"/>
      <c r="H8" s="77" t="s">
        <v>245</v>
      </c>
      <c r="I8" s="78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</row>
    <row r="9" spans="1:193" s="73" customFormat="1" ht="12.75">
      <c r="A9" s="255" t="s">
        <v>343</v>
      </c>
      <c r="B9" s="256"/>
      <c r="C9" s="256"/>
      <c r="D9" s="256"/>
      <c r="E9" s="256"/>
      <c r="F9" s="256"/>
      <c r="G9" s="257"/>
      <c r="H9" s="80" t="s">
        <v>274</v>
      </c>
      <c r="I9" s="81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</row>
    <row r="10" spans="1:193" s="73" customFormat="1">
      <c r="A10" s="82" t="s">
        <v>10</v>
      </c>
      <c r="B10" s="83"/>
      <c r="C10" s="84"/>
      <c r="D10" s="84"/>
      <c r="E10" s="269" t="s">
        <v>11</v>
      </c>
      <c r="F10" s="270"/>
      <c r="G10" s="271" t="s">
        <v>12</v>
      </c>
      <c r="H10" s="272"/>
      <c r="I10" s="85" t="s">
        <v>13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  <c r="FH10" s="72"/>
      <c r="FI10" s="72"/>
      <c r="FJ10" s="72"/>
      <c r="FK10" s="72"/>
      <c r="FL10" s="72"/>
      <c r="FM10" s="72"/>
      <c r="FN10" s="72"/>
      <c r="FO10" s="72"/>
      <c r="FP10" s="72"/>
      <c r="FQ10" s="72"/>
      <c r="FR10" s="72"/>
      <c r="FS10" s="72"/>
      <c r="FT10" s="72"/>
      <c r="FU10" s="72"/>
      <c r="FV10" s="72"/>
      <c r="FW10" s="72"/>
      <c r="FX10" s="72"/>
      <c r="FY10" s="72"/>
      <c r="FZ10" s="72"/>
      <c r="GA10" s="72"/>
      <c r="GB10" s="72"/>
      <c r="GC10" s="72"/>
      <c r="GD10" s="72"/>
      <c r="GE10" s="72"/>
      <c r="GF10" s="72"/>
      <c r="GG10" s="72"/>
      <c r="GH10" s="72"/>
      <c r="GI10" s="72"/>
      <c r="GJ10" s="72"/>
      <c r="GK10" s="72"/>
    </row>
    <row r="11" spans="1:193" s="73" customFormat="1">
      <c r="A11" s="86" t="s">
        <v>14</v>
      </c>
      <c r="B11" s="87" t="s">
        <v>15</v>
      </c>
      <c r="C11" s="88" t="s">
        <v>16</v>
      </c>
      <c r="D11" s="88" t="s">
        <v>17</v>
      </c>
      <c r="E11" s="89" t="s">
        <v>18</v>
      </c>
      <c r="F11" s="90" t="s">
        <v>19</v>
      </c>
      <c r="G11" s="89"/>
      <c r="H11" s="91"/>
      <c r="I11" s="91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2"/>
      <c r="DJ11" s="92"/>
      <c r="DK11" s="92"/>
      <c r="DL11" s="92"/>
      <c r="DM11" s="92"/>
      <c r="DN11" s="92"/>
      <c r="DO11" s="92"/>
      <c r="DP11" s="92"/>
      <c r="DQ11" s="92"/>
      <c r="DR11" s="92"/>
      <c r="DS11" s="92"/>
      <c r="DT11" s="92"/>
      <c r="DU11" s="92"/>
      <c r="DV11" s="92"/>
      <c r="DW11" s="92"/>
      <c r="DX11" s="92"/>
      <c r="DY11" s="92"/>
      <c r="DZ11" s="92"/>
      <c r="EA11" s="92"/>
      <c r="EB11" s="92"/>
      <c r="EC11" s="92"/>
      <c r="ED11" s="92"/>
      <c r="EE11" s="92"/>
      <c r="EF11" s="92"/>
      <c r="EG11" s="92"/>
      <c r="EH11" s="92"/>
      <c r="EI11" s="92"/>
      <c r="EJ11" s="92"/>
      <c r="EK11" s="92"/>
      <c r="EL11" s="92"/>
      <c r="EM11" s="92"/>
      <c r="EN11" s="92"/>
      <c r="EO11" s="92"/>
      <c r="EP11" s="92"/>
      <c r="EQ11" s="92"/>
      <c r="ER11" s="92"/>
      <c r="ES11" s="92"/>
      <c r="ET11" s="92"/>
      <c r="EU11" s="92"/>
      <c r="EV11" s="92"/>
      <c r="EW11" s="92"/>
      <c r="EX11" s="92"/>
      <c r="EY11" s="92"/>
      <c r="EZ11" s="92"/>
      <c r="FA11" s="92"/>
      <c r="FB11" s="92"/>
      <c r="FC11" s="92"/>
      <c r="FD11" s="92"/>
      <c r="FE11" s="92"/>
      <c r="FF11" s="92"/>
      <c r="FG11" s="92"/>
      <c r="FH11" s="92"/>
      <c r="FI11" s="92"/>
      <c r="FJ11" s="92"/>
      <c r="FK11" s="92"/>
      <c r="FL11" s="92"/>
      <c r="FM11" s="92"/>
      <c r="FN11" s="92"/>
      <c r="FO11" s="92"/>
      <c r="FP11" s="92"/>
      <c r="FQ11" s="92"/>
      <c r="FR11" s="92"/>
      <c r="FS11" s="92"/>
      <c r="FT11" s="92"/>
      <c r="FU11" s="92"/>
      <c r="FV11" s="92"/>
      <c r="FW11" s="92"/>
      <c r="FX11" s="92"/>
      <c r="FY11" s="92"/>
      <c r="FZ11" s="92"/>
      <c r="GA11" s="92"/>
      <c r="GB11" s="92"/>
      <c r="GC11" s="92"/>
      <c r="GD11" s="92"/>
      <c r="GE11" s="92"/>
      <c r="GF11" s="92"/>
      <c r="GG11" s="92"/>
      <c r="GH11" s="92"/>
      <c r="GI11" s="92"/>
      <c r="GJ11" s="92"/>
      <c r="GK11" s="93"/>
    </row>
    <row r="12" spans="1:193" s="73" customFormat="1" ht="12" thickBot="1">
      <c r="A12" s="94"/>
      <c r="B12" s="95"/>
      <c r="C12" s="96"/>
      <c r="D12" s="96"/>
      <c r="E12" s="97" t="s">
        <v>20</v>
      </c>
      <c r="F12" s="98" t="s">
        <v>21</v>
      </c>
      <c r="G12" s="97" t="s">
        <v>22</v>
      </c>
      <c r="H12" s="97" t="s">
        <v>23</v>
      </c>
      <c r="I12" s="97" t="s">
        <v>24</v>
      </c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2"/>
      <c r="DB12" s="72"/>
      <c r="DC12" s="72"/>
      <c r="DD12" s="72"/>
      <c r="DE12" s="72"/>
      <c r="DF12" s="72"/>
      <c r="DG12" s="72"/>
      <c r="DH12" s="72"/>
      <c r="DI12" s="72"/>
      <c r="DJ12" s="72"/>
      <c r="DK12" s="72"/>
      <c r="DL12" s="72"/>
      <c r="DM12" s="72"/>
      <c r="DN12" s="72"/>
      <c r="DO12" s="72"/>
      <c r="DP12" s="72"/>
      <c r="DQ12" s="72"/>
      <c r="DR12" s="72"/>
      <c r="DS12" s="72"/>
      <c r="DT12" s="72"/>
      <c r="DU12" s="72"/>
      <c r="DV12" s="72"/>
      <c r="DW12" s="72"/>
      <c r="DX12" s="72"/>
      <c r="DY12" s="72"/>
      <c r="DZ12" s="72"/>
      <c r="EA12" s="72"/>
      <c r="EB12" s="72"/>
      <c r="EC12" s="72"/>
      <c r="ED12" s="72"/>
      <c r="EE12" s="72"/>
      <c r="EF12" s="72"/>
      <c r="EG12" s="72"/>
      <c r="EH12" s="72"/>
      <c r="EI12" s="72"/>
      <c r="EJ12" s="72"/>
      <c r="EK12" s="72"/>
      <c r="EL12" s="72"/>
      <c r="EM12" s="72"/>
      <c r="EN12" s="72"/>
      <c r="EO12" s="72"/>
      <c r="EP12" s="72"/>
      <c r="EQ12" s="72"/>
      <c r="ER12" s="72"/>
      <c r="ES12" s="72"/>
      <c r="ET12" s="72"/>
      <c r="EU12" s="72"/>
      <c r="EV12" s="72"/>
      <c r="EW12" s="72"/>
      <c r="EX12" s="72"/>
      <c r="EY12" s="72"/>
      <c r="EZ12" s="72"/>
      <c r="FA12" s="72"/>
      <c r="FB12" s="72"/>
      <c r="FC12" s="72"/>
      <c r="FD12" s="72"/>
      <c r="FE12" s="72"/>
      <c r="FF12" s="72"/>
      <c r="FG12" s="72"/>
      <c r="FH12" s="72"/>
      <c r="FI12" s="72"/>
      <c r="FJ12" s="72"/>
      <c r="FK12" s="72"/>
      <c r="FL12" s="72"/>
      <c r="FM12" s="72"/>
      <c r="FN12" s="72"/>
      <c r="FO12" s="72"/>
      <c r="FP12" s="72"/>
      <c r="FQ12" s="72"/>
      <c r="FR12" s="72"/>
      <c r="FS12" s="72"/>
      <c r="FT12" s="72"/>
      <c r="FU12" s="72"/>
      <c r="FV12" s="72"/>
      <c r="FW12" s="72"/>
      <c r="FX12" s="72"/>
      <c r="FY12" s="72"/>
      <c r="FZ12" s="72"/>
      <c r="GA12" s="72"/>
      <c r="GB12" s="72"/>
      <c r="GC12" s="72"/>
      <c r="GD12" s="72"/>
      <c r="GE12" s="72"/>
      <c r="GF12" s="72"/>
      <c r="GG12" s="72"/>
      <c r="GH12" s="72"/>
      <c r="GI12" s="72"/>
      <c r="GJ12" s="72"/>
      <c r="GK12" s="72"/>
    </row>
    <row r="13" spans="1:193" s="73" customFormat="1" ht="12" thickBot="1">
      <c r="A13" s="25">
        <v>1</v>
      </c>
      <c r="B13" s="26" t="s">
        <v>395</v>
      </c>
      <c r="C13" s="99"/>
      <c r="D13" s="100"/>
      <c r="E13" s="100"/>
      <c r="F13" s="100"/>
      <c r="G13" s="100"/>
      <c r="H13" s="100"/>
      <c r="I13" s="100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  <c r="CU13" s="101"/>
      <c r="CV13" s="101"/>
      <c r="CW13" s="101"/>
      <c r="CX13" s="101"/>
      <c r="CY13" s="101"/>
      <c r="CZ13" s="101"/>
      <c r="DA13" s="101"/>
      <c r="DB13" s="101"/>
      <c r="DC13" s="101"/>
      <c r="DD13" s="101"/>
      <c r="DE13" s="101"/>
      <c r="DF13" s="101"/>
      <c r="DG13" s="101"/>
      <c r="DH13" s="101"/>
      <c r="DI13" s="101"/>
      <c r="DJ13" s="101"/>
      <c r="DK13" s="101"/>
      <c r="DL13" s="101"/>
      <c r="DM13" s="10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</row>
    <row r="14" spans="1:193" s="73" customFormat="1" ht="12" thickBot="1">
      <c r="A14" s="25" t="s">
        <v>25</v>
      </c>
      <c r="B14" s="26" t="s">
        <v>173</v>
      </c>
      <c r="C14" s="26"/>
      <c r="D14" s="26"/>
      <c r="E14" s="26"/>
      <c r="F14" s="26"/>
      <c r="G14" s="26"/>
      <c r="H14" s="26"/>
      <c r="I14" s="26"/>
    </row>
    <row r="15" spans="1:193" s="73" customFormat="1">
      <c r="A15" s="102" t="s">
        <v>26</v>
      </c>
      <c r="B15" s="103" t="s">
        <v>344</v>
      </c>
      <c r="C15" s="104">
        <v>3</v>
      </c>
      <c r="D15" s="104" t="s">
        <v>293</v>
      </c>
      <c r="E15" s="194"/>
      <c r="F15" s="194"/>
      <c r="G15" s="105">
        <f t="shared" ref="G15:G21" si="0">E15*C15</f>
        <v>0</v>
      </c>
      <c r="H15" s="105">
        <f t="shared" ref="H15:H21" si="1">F15*C15</f>
        <v>0</v>
      </c>
      <c r="I15" s="203">
        <f t="shared" ref="I15:I21" si="2">G15+H15</f>
        <v>0</v>
      </c>
    </row>
    <row r="16" spans="1:193" s="73" customFormat="1" ht="21" customHeight="1">
      <c r="A16" s="102" t="s">
        <v>214</v>
      </c>
      <c r="B16" s="103" t="s">
        <v>393</v>
      </c>
      <c r="C16" s="104">
        <v>1</v>
      </c>
      <c r="D16" s="104" t="s">
        <v>293</v>
      </c>
      <c r="E16" s="194"/>
      <c r="F16" s="194"/>
      <c r="G16" s="105">
        <f t="shared" si="0"/>
        <v>0</v>
      </c>
      <c r="H16" s="105">
        <f t="shared" si="1"/>
        <v>0</v>
      </c>
      <c r="I16" s="203">
        <f t="shared" si="2"/>
        <v>0</v>
      </c>
    </row>
    <row r="17" spans="1:9" s="73" customFormat="1" ht="24" customHeight="1">
      <c r="A17" s="102" t="s">
        <v>215</v>
      </c>
      <c r="B17" s="103" t="s">
        <v>394</v>
      </c>
      <c r="C17" s="104">
        <v>240</v>
      </c>
      <c r="D17" s="104" t="s">
        <v>209</v>
      </c>
      <c r="E17" s="194"/>
      <c r="F17" s="194"/>
      <c r="G17" s="105">
        <f t="shared" si="0"/>
        <v>0</v>
      </c>
      <c r="H17" s="105">
        <f t="shared" si="1"/>
        <v>0</v>
      </c>
      <c r="I17" s="203">
        <f t="shared" si="2"/>
        <v>0</v>
      </c>
    </row>
    <row r="18" spans="1:9" s="73" customFormat="1">
      <c r="A18" s="102" t="s">
        <v>216</v>
      </c>
      <c r="B18" s="103" t="s">
        <v>372</v>
      </c>
      <c r="C18" s="104">
        <v>3</v>
      </c>
      <c r="D18" s="104" t="s">
        <v>293</v>
      </c>
      <c r="E18" s="194"/>
      <c r="F18" s="194"/>
      <c r="G18" s="105">
        <f t="shared" si="0"/>
        <v>0</v>
      </c>
      <c r="H18" s="105">
        <f t="shared" si="1"/>
        <v>0</v>
      </c>
      <c r="I18" s="203">
        <f t="shared" si="2"/>
        <v>0</v>
      </c>
    </row>
    <row r="19" spans="1:9" s="73" customFormat="1">
      <c r="A19" s="102" t="s">
        <v>217</v>
      </c>
      <c r="B19" s="103" t="s">
        <v>345</v>
      </c>
      <c r="C19" s="104">
        <v>3</v>
      </c>
      <c r="D19" s="104" t="s">
        <v>293</v>
      </c>
      <c r="E19" s="194"/>
      <c r="F19" s="194"/>
      <c r="G19" s="105">
        <f t="shared" si="0"/>
        <v>0</v>
      </c>
      <c r="H19" s="105">
        <f t="shared" si="1"/>
        <v>0</v>
      </c>
      <c r="I19" s="203">
        <f t="shared" si="2"/>
        <v>0</v>
      </c>
    </row>
    <row r="20" spans="1:9" s="73" customFormat="1">
      <c r="A20" s="102" t="s">
        <v>218</v>
      </c>
      <c r="B20" s="103" t="s">
        <v>346</v>
      </c>
      <c r="C20" s="104">
        <v>3</v>
      </c>
      <c r="D20" s="104" t="s">
        <v>293</v>
      </c>
      <c r="E20" s="194"/>
      <c r="F20" s="194"/>
      <c r="G20" s="105">
        <f t="shared" si="0"/>
        <v>0</v>
      </c>
      <c r="H20" s="105">
        <f t="shared" si="1"/>
        <v>0</v>
      </c>
      <c r="I20" s="203">
        <f t="shared" si="2"/>
        <v>0</v>
      </c>
    </row>
    <row r="21" spans="1:9" s="73" customFormat="1" ht="12" thickBot="1">
      <c r="A21" s="102" t="s">
        <v>219</v>
      </c>
      <c r="B21" s="103" t="s">
        <v>347</v>
      </c>
      <c r="C21" s="104">
        <v>3</v>
      </c>
      <c r="D21" s="104" t="s">
        <v>293</v>
      </c>
      <c r="E21" s="194"/>
      <c r="F21" s="194"/>
      <c r="G21" s="105">
        <f t="shared" si="0"/>
        <v>0</v>
      </c>
      <c r="H21" s="105">
        <f t="shared" si="1"/>
        <v>0</v>
      </c>
      <c r="I21" s="203">
        <f t="shared" si="2"/>
        <v>0</v>
      </c>
    </row>
    <row r="22" spans="1:9" s="109" customFormat="1" ht="12" thickBot="1">
      <c r="A22" s="37" t="s">
        <v>27</v>
      </c>
      <c r="B22" s="38" t="s">
        <v>28</v>
      </c>
      <c r="C22" s="62"/>
      <c r="D22" s="62"/>
      <c r="E22" s="62"/>
      <c r="F22" s="62"/>
      <c r="G22" s="107"/>
      <c r="H22" s="107"/>
      <c r="I22" s="108"/>
    </row>
    <row r="23" spans="1:9" s="73" customFormat="1">
      <c r="A23" s="102" t="s">
        <v>29</v>
      </c>
      <c r="B23" s="103" t="s">
        <v>225</v>
      </c>
      <c r="C23" s="110">
        <v>1</v>
      </c>
      <c r="D23" s="110" t="s">
        <v>220</v>
      </c>
      <c r="E23" s="194"/>
      <c r="F23" s="194"/>
      <c r="G23" s="105">
        <f t="shared" ref="G23:G74" si="3">E23*C23</f>
        <v>0</v>
      </c>
      <c r="H23" s="105">
        <f t="shared" ref="H23:H74" si="4">F23*C23</f>
        <v>0</v>
      </c>
      <c r="I23" s="203">
        <f t="shared" ref="I23:I74" si="5">G23+H23</f>
        <v>0</v>
      </c>
    </row>
    <row r="24" spans="1:9" s="73" customFormat="1" ht="22.5">
      <c r="A24" s="102" t="s">
        <v>30</v>
      </c>
      <c r="B24" s="103" t="s">
        <v>226</v>
      </c>
      <c r="C24" s="110">
        <v>1</v>
      </c>
      <c r="D24" s="110" t="s">
        <v>228</v>
      </c>
      <c r="E24" s="194"/>
      <c r="F24" s="194"/>
      <c r="G24" s="105">
        <f t="shared" si="3"/>
        <v>0</v>
      </c>
      <c r="H24" s="105">
        <f t="shared" si="4"/>
        <v>0</v>
      </c>
      <c r="I24" s="203">
        <f t="shared" si="5"/>
        <v>0</v>
      </c>
    </row>
    <row r="25" spans="1:9" s="73" customFormat="1">
      <c r="A25" s="102" t="s">
        <v>122</v>
      </c>
      <c r="B25" s="103" t="s">
        <v>291</v>
      </c>
      <c r="C25" s="110">
        <v>1</v>
      </c>
      <c r="D25" s="110" t="s">
        <v>220</v>
      </c>
      <c r="E25" s="194"/>
      <c r="F25" s="194"/>
      <c r="G25" s="105">
        <f>E25*C25</f>
        <v>0</v>
      </c>
      <c r="H25" s="105">
        <f>F25*C25</f>
        <v>0</v>
      </c>
      <c r="I25" s="203">
        <f>H25+G25</f>
        <v>0</v>
      </c>
    </row>
    <row r="26" spans="1:9" s="73" customFormat="1">
      <c r="A26" s="102" t="s">
        <v>123</v>
      </c>
      <c r="B26" s="103" t="s">
        <v>292</v>
      </c>
      <c r="C26" s="110">
        <v>6</v>
      </c>
      <c r="D26" s="110" t="s">
        <v>293</v>
      </c>
      <c r="E26" s="194"/>
      <c r="F26" s="194"/>
      <c r="G26" s="105">
        <f t="shared" ref="G26:G27" si="6">E26*C26</f>
        <v>0</v>
      </c>
      <c r="H26" s="105">
        <f t="shared" ref="H26:H27" si="7">F26*C26</f>
        <v>0</v>
      </c>
      <c r="I26" s="203">
        <f t="shared" ref="I26:I27" si="8">H26+G26</f>
        <v>0</v>
      </c>
    </row>
    <row r="27" spans="1:9" s="73" customFormat="1" ht="22.5">
      <c r="A27" s="102" t="s">
        <v>221</v>
      </c>
      <c r="B27" s="103" t="s">
        <v>294</v>
      </c>
      <c r="C27" s="110">
        <v>80</v>
      </c>
      <c r="D27" s="110" t="s">
        <v>102</v>
      </c>
      <c r="E27" s="194"/>
      <c r="F27" s="194"/>
      <c r="G27" s="105">
        <f t="shared" si="6"/>
        <v>0</v>
      </c>
      <c r="H27" s="105">
        <f t="shared" si="7"/>
        <v>0</v>
      </c>
      <c r="I27" s="203">
        <f t="shared" si="8"/>
        <v>0</v>
      </c>
    </row>
    <row r="28" spans="1:9" s="73" customFormat="1" ht="22.5">
      <c r="A28" s="102" t="s">
        <v>222</v>
      </c>
      <c r="B28" s="103" t="s">
        <v>227</v>
      </c>
      <c r="C28" s="110">
        <v>120</v>
      </c>
      <c r="D28" s="110" t="s">
        <v>102</v>
      </c>
      <c r="E28" s="194"/>
      <c r="F28" s="194"/>
      <c r="G28" s="105">
        <f t="shared" si="3"/>
        <v>0</v>
      </c>
      <c r="H28" s="105">
        <f t="shared" si="4"/>
        <v>0</v>
      </c>
      <c r="I28" s="203">
        <f t="shared" si="5"/>
        <v>0</v>
      </c>
    </row>
    <row r="29" spans="1:9" s="73" customFormat="1">
      <c r="A29" s="102" t="s">
        <v>223</v>
      </c>
      <c r="B29" s="103" t="s">
        <v>295</v>
      </c>
      <c r="C29" s="110">
        <v>30</v>
      </c>
      <c r="D29" s="110" t="s">
        <v>177</v>
      </c>
      <c r="E29" s="194"/>
      <c r="F29" s="194"/>
      <c r="G29" s="105">
        <f t="shared" si="3"/>
        <v>0</v>
      </c>
      <c r="H29" s="105">
        <f t="shared" si="4"/>
        <v>0</v>
      </c>
      <c r="I29" s="203">
        <f t="shared" si="5"/>
        <v>0</v>
      </c>
    </row>
    <row r="30" spans="1:9" s="73" customFormat="1" ht="12" thickBot="1">
      <c r="A30" s="102" t="s">
        <v>224</v>
      </c>
      <c r="B30" s="103" t="s">
        <v>373</v>
      </c>
      <c r="C30" s="110">
        <v>100</v>
      </c>
      <c r="D30" s="110" t="s">
        <v>102</v>
      </c>
      <c r="E30" s="194"/>
      <c r="F30" s="194"/>
      <c r="G30" s="105">
        <f t="shared" si="3"/>
        <v>0</v>
      </c>
      <c r="H30" s="105">
        <f t="shared" si="4"/>
        <v>0</v>
      </c>
      <c r="I30" s="203">
        <f t="shared" si="5"/>
        <v>0</v>
      </c>
    </row>
    <row r="31" spans="1:9" s="73" customFormat="1" ht="12" thickBot="1">
      <c r="A31" s="37" t="s">
        <v>31</v>
      </c>
      <c r="B31" s="38" t="s">
        <v>251</v>
      </c>
      <c r="C31" s="33"/>
      <c r="D31" s="33"/>
      <c r="E31" s="33"/>
      <c r="F31" s="33"/>
      <c r="G31" s="106"/>
      <c r="H31" s="106"/>
      <c r="I31" s="113"/>
    </row>
    <row r="32" spans="1:9" s="73" customFormat="1" ht="22.5">
      <c r="A32" s="27" t="s">
        <v>32</v>
      </c>
      <c r="B32" s="28" t="s">
        <v>374</v>
      </c>
      <c r="C32" s="31">
        <v>47.2</v>
      </c>
      <c r="D32" s="31" t="s">
        <v>102</v>
      </c>
      <c r="E32" s="194"/>
      <c r="F32" s="194"/>
      <c r="G32" s="111">
        <f t="shared" si="3"/>
        <v>0</v>
      </c>
      <c r="H32" s="111">
        <f t="shared" si="4"/>
        <v>0</v>
      </c>
      <c r="I32" s="203">
        <f t="shared" si="5"/>
        <v>0</v>
      </c>
    </row>
    <row r="33" spans="1:9" s="112" customFormat="1">
      <c r="A33" s="27" t="s">
        <v>33</v>
      </c>
      <c r="B33" s="28" t="s">
        <v>252</v>
      </c>
      <c r="C33" s="31">
        <v>9.4</v>
      </c>
      <c r="D33" s="31" t="s">
        <v>253</v>
      </c>
      <c r="E33" s="194"/>
      <c r="F33" s="194"/>
      <c r="G33" s="111">
        <f t="shared" si="3"/>
        <v>0</v>
      </c>
      <c r="H33" s="111">
        <f t="shared" si="4"/>
        <v>0</v>
      </c>
      <c r="I33" s="203">
        <f t="shared" si="5"/>
        <v>0</v>
      </c>
    </row>
    <row r="34" spans="1:9" s="112" customFormat="1" ht="22.5">
      <c r="A34" s="27" t="s">
        <v>124</v>
      </c>
      <c r="B34" s="206" t="s">
        <v>276</v>
      </c>
      <c r="C34" s="31">
        <v>22</v>
      </c>
      <c r="D34" s="31" t="s">
        <v>253</v>
      </c>
      <c r="E34" s="194"/>
      <c r="F34" s="194"/>
      <c r="G34" s="111">
        <f t="shared" si="3"/>
        <v>0</v>
      </c>
      <c r="H34" s="111">
        <f t="shared" si="4"/>
        <v>0</v>
      </c>
      <c r="I34" s="203">
        <f t="shared" si="5"/>
        <v>0</v>
      </c>
    </row>
    <row r="35" spans="1:9" s="112" customFormat="1" ht="22.5">
      <c r="A35" s="27" t="s">
        <v>125</v>
      </c>
      <c r="B35" s="28" t="s">
        <v>296</v>
      </c>
      <c r="C35" s="31">
        <v>44</v>
      </c>
      <c r="D35" s="31" t="s">
        <v>177</v>
      </c>
      <c r="E35" s="194"/>
      <c r="F35" s="194"/>
      <c r="G35" s="111">
        <f t="shared" si="3"/>
        <v>0</v>
      </c>
      <c r="H35" s="111">
        <f t="shared" si="4"/>
        <v>0</v>
      </c>
      <c r="I35" s="203">
        <f t="shared" si="5"/>
        <v>0</v>
      </c>
    </row>
    <row r="36" spans="1:9" s="112" customFormat="1" ht="23.1" customHeight="1">
      <c r="A36" s="27" t="s">
        <v>126</v>
      </c>
      <c r="B36" s="28" t="s">
        <v>254</v>
      </c>
      <c r="C36" s="31">
        <v>20</v>
      </c>
      <c r="D36" s="31" t="s">
        <v>102</v>
      </c>
      <c r="E36" s="194"/>
      <c r="F36" s="194"/>
      <c r="G36" s="111">
        <f t="shared" ref="G36" si="9">E36*C36</f>
        <v>0</v>
      </c>
      <c r="H36" s="111">
        <f t="shared" ref="H36" si="10">F36*C36</f>
        <v>0</v>
      </c>
      <c r="I36" s="203">
        <f t="shared" ref="I36" si="11">G36+H36</f>
        <v>0</v>
      </c>
    </row>
    <row r="37" spans="1:9" s="73" customFormat="1">
      <c r="A37" s="27" t="s">
        <v>127</v>
      </c>
      <c r="B37" s="28" t="s">
        <v>255</v>
      </c>
      <c r="C37" s="31">
        <v>6</v>
      </c>
      <c r="D37" s="31" t="s">
        <v>256</v>
      </c>
      <c r="E37" s="194"/>
      <c r="F37" s="194"/>
      <c r="G37" s="111">
        <f t="shared" ref="G37:G38" si="12">E37*C37</f>
        <v>0</v>
      </c>
      <c r="H37" s="111">
        <f t="shared" ref="H37:H38" si="13">F37*C37</f>
        <v>0</v>
      </c>
      <c r="I37" s="203">
        <f t="shared" ref="I37:I38" si="14">G37+H37</f>
        <v>0</v>
      </c>
    </row>
    <row r="38" spans="1:9" s="73" customFormat="1">
      <c r="A38" s="27" t="s">
        <v>198</v>
      </c>
      <c r="B38" s="28" t="s">
        <v>257</v>
      </c>
      <c r="C38" s="31">
        <v>6</v>
      </c>
      <c r="D38" s="31" t="s">
        <v>213</v>
      </c>
      <c r="E38" s="194"/>
      <c r="F38" s="194"/>
      <c r="G38" s="111">
        <f t="shared" si="12"/>
        <v>0</v>
      </c>
      <c r="H38" s="111">
        <f t="shared" si="13"/>
        <v>0</v>
      </c>
      <c r="I38" s="203">
        <f t="shared" si="14"/>
        <v>0</v>
      </c>
    </row>
    <row r="39" spans="1:9" s="73" customFormat="1" ht="12" thickBot="1">
      <c r="A39" s="27" t="s">
        <v>272</v>
      </c>
      <c r="B39" s="28" t="s">
        <v>273</v>
      </c>
      <c r="C39" s="31">
        <v>2</v>
      </c>
      <c r="D39" s="31" t="s">
        <v>213</v>
      </c>
      <c r="E39" s="194"/>
      <c r="F39" s="194"/>
      <c r="G39" s="111">
        <f t="shared" si="3"/>
        <v>0</v>
      </c>
      <c r="H39" s="111">
        <f t="shared" si="4"/>
        <v>0</v>
      </c>
      <c r="I39" s="203">
        <f t="shared" si="5"/>
        <v>0</v>
      </c>
    </row>
    <row r="40" spans="1:9" s="73" customFormat="1" ht="12" thickBot="1">
      <c r="A40" s="37" t="s">
        <v>35</v>
      </c>
      <c r="B40" s="38" t="s">
        <v>258</v>
      </c>
      <c r="C40" s="29"/>
      <c r="D40" s="29"/>
      <c r="E40" s="114"/>
      <c r="F40" s="114"/>
      <c r="G40" s="106"/>
      <c r="H40" s="106"/>
      <c r="I40" s="113"/>
    </row>
    <row r="41" spans="1:9" s="73" customFormat="1" ht="24.95" customHeight="1">
      <c r="A41" s="27" t="s">
        <v>36</v>
      </c>
      <c r="B41" s="50" t="s">
        <v>297</v>
      </c>
      <c r="C41" s="31">
        <v>8</v>
      </c>
      <c r="D41" s="31" t="s">
        <v>210</v>
      </c>
      <c r="E41" s="194"/>
      <c r="F41" s="194"/>
      <c r="G41" s="111">
        <f t="shared" si="3"/>
        <v>0</v>
      </c>
      <c r="H41" s="111">
        <f t="shared" si="4"/>
        <v>0</v>
      </c>
      <c r="I41" s="203">
        <f t="shared" si="5"/>
        <v>0</v>
      </c>
    </row>
    <row r="42" spans="1:9" s="73" customFormat="1" ht="26.1" customHeight="1">
      <c r="A42" s="27" t="s">
        <v>37</v>
      </c>
      <c r="B42" s="28" t="s">
        <v>298</v>
      </c>
      <c r="C42" s="31">
        <v>4</v>
      </c>
      <c r="D42" s="31" t="s">
        <v>211</v>
      </c>
      <c r="E42" s="194"/>
      <c r="F42" s="194"/>
      <c r="G42" s="111">
        <f t="shared" si="3"/>
        <v>0</v>
      </c>
      <c r="H42" s="111">
        <f t="shared" si="4"/>
        <v>0</v>
      </c>
      <c r="I42" s="203">
        <f t="shared" si="5"/>
        <v>0</v>
      </c>
    </row>
    <row r="43" spans="1:9" s="73" customFormat="1" ht="22.5">
      <c r="A43" s="27" t="s">
        <v>38</v>
      </c>
      <c r="B43" s="28" t="s">
        <v>299</v>
      </c>
      <c r="C43" s="31">
        <v>30</v>
      </c>
      <c r="D43" s="31" t="s">
        <v>212</v>
      </c>
      <c r="E43" s="194"/>
      <c r="F43" s="194"/>
      <c r="G43" s="111">
        <f t="shared" ref="G43" si="15">E43*C43</f>
        <v>0</v>
      </c>
      <c r="H43" s="111">
        <f t="shared" ref="H43" si="16">F43*C43</f>
        <v>0</v>
      </c>
      <c r="I43" s="203">
        <f t="shared" ref="I43" si="17">G43+H43</f>
        <v>0</v>
      </c>
    </row>
    <row r="44" spans="1:9" s="73" customFormat="1" ht="22.5">
      <c r="A44" s="27" t="s">
        <v>39</v>
      </c>
      <c r="B44" s="28" t="s">
        <v>300</v>
      </c>
      <c r="C44" s="31">
        <v>6</v>
      </c>
      <c r="D44" s="31" t="s">
        <v>212</v>
      </c>
      <c r="E44" s="194"/>
      <c r="F44" s="194"/>
      <c r="G44" s="111">
        <f t="shared" si="3"/>
        <v>0</v>
      </c>
      <c r="H44" s="111">
        <f t="shared" si="4"/>
        <v>0</v>
      </c>
      <c r="I44" s="203">
        <f t="shared" si="5"/>
        <v>0</v>
      </c>
    </row>
    <row r="45" spans="1:9" s="73" customFormat="1" ht="22.5">
      <c r="A45" s="27" t="s">
        <v>40</v>
      </c>
      <c r="B45" s="28" t="s">
        <v>301</v>
      </c>
      <c r="C45" s="31">
        <v>18</v>
      </c>
      <c r="D45" s="31" t="s">
        <v>102</v>
      </c>
      <c r="E45" s="194"/>
      <c r="F45" s="194"/>
      <c r="G45" s="111">
        <f t="shared" si="3"/>
        <v>0</v>
      </c>
      <c r="H45" s="111">
        <f t="shared" si="4"/>
        <v>0</v>
      </c>
      <c r="I45" s="203">
        <f t="shared" si="5"/>
        <v>0</v>
      </c>
    </row>
    <row r="46" spans="1:9" s="73" customFormat="1" ht="22.5">
      <c r="A46" s="27" t="s">
        <v>128</v>
      </c>
      <c r="B46" s="28" t="s">
        <v>302</v>
      </c>
      <c r="C46" s="31">
        <v>3</v>
      </c>
      <c r="D46" s="31" t="s">
        <v>210</v>
      </c>
      <c r="E46" s="194"/>
      <c r="F46" s="194"/>
      <c r="G46" s="111">
        <f t="shared" si="3"/>
        <v>0</v>
      </c>
      <c r="H46" s="111">
        <f t="shared" si="4"/>
        <v>0</v>
      </c>
      <c r="I46" s="203">
        <f t="shared" si="5"/>
        <v>0</v>
      </c>
    </row>
    <row r="47" spans="1:9" s="73" customFormat="1" ht="33.75">
      <c r="A47" s="27" t="s">
        <v>199</v>
      </c>
      <c r="B47" s="28" t="s">
        <v>303</v>
      </c>
      <c r="C47" s="31">
        <v>18</v>
      </c>
      <c r="D47" s="31" t="s">
        <v>102</v>
      </c>
      <c r="E47" s="194"/>
      <c r="F47" s="194"/>
      <c r="G47" s="111">
        <f t="shared" si="3"/>
        <v>0</v>
      </c>
      <c r="H47" s="111">
        <f t="shared" si="4"/>
        <v>0</v>
      </c>
      <c r="I47" s="203">
        <f t="shared" si="5"/>
        <v>0</v>
      </c>
    </row>
    <row r="48" spans="1:9" s="73" customFormat="1" ht="23.25" thickBot="1">
      <c r="A48" s="27" t="s">
        <v>200</v>
      </c>
      <c r="B48" s="28" t="s">
        <v>304</v>
      </c>
      <c r="C48" s="31">
        <v>4</v>
      </c>
      <c r="D48" s="31" t="s">
        <v>211</v>
      </c>
      <c r="E48" s="194"/>
      <c r="F48" s="194"/>
      <c r="G48" s="111">
        <f t="shared" si="3"/>
        <v>0</v>
      </c>
      <c r="H48" s="111">
        <f t="shared" si="4"/>
        <v>0</v>
      </c>
      <c r="I48" s="203">
        <f t="shared" si="5"/>
        <v>0</v>
      </c>
    </row>
    <row r="49" spans="1:9" s="73" customFormat="1" ht="12" thickBot="1">
      <c r="A49" s="37" t="s">
        <v>201</v>
      </c>
      <c r="B49" s="38" t="s">
        <v>262</v>
      </c>
      <c r="C49" s="33"/>
      <c r="D49" s="33"/>
      <c r="E49" s="33"/>
      <c r="F49" s="33"/>
      <c r="G49" s="106"/>
      <c r="H49" s="106"/>
      <c r="I49" s="113"/>
    </row>
    <row r="50" spans="1:9" s="73" customFormat="1">
      <c r="A50" s="27" t="s">
        <v>41</v>
      </c>
      <c r="B50" s="28" t="s">
        <v>259</v>
      </c>
      <c r="C50" s="31">
        <v>30</v>
      </c>
      <c r="D50" s="31" t="s">
        <v>256</v>
      </c>
      <c r="E50" s="194"/>
      <c r="F50" s="194"/>
      <c r="G50" s="111">
        <f t="shared" si="3"/>
        <v>0</v>
      </c>
      <c r="H50" s="111">
        <f t="shared" si="4"/>
        <v>0</v>
      </c>
      <c r="I50" s="203">
        <f t="shared" si="5"/>
        <v>0</v>
      </c>
    </row>
    <row r="51" spans="1:9" s="73" customFormat="1" ht="22.5">
      <c r="A51" s="27" t="s">
        <v>42</v>
      </c>
      <c r="B51" s="28" t="s">
        <v>260</v>
      </c>
      <c r="C51" s="31">
        <v>35</v>
      </c>
      <c r="D51" s="31" t="s">
        <v>212</v>
      </c>
      <c r="E51" s="194"/>
      <c r="F51" s="194"/>
      <c r="G51" s="111">
        <f t="shared" si="3"/>
        <v>0</v>
      </c>
      <c r="H51" s="111">
        <f t="shared" si="4"/>
        <v>0</v>
      </c>
      <c r="I51" s="203">
        <f t="shared" si="5"/>
        <v>0</v>
      </c>
    </row>
    <row r="52" spans="1:9" s="73" customFormat="1" ht="22.5">
      <c r="A52" s="27" t="s">
        <v>129</v>
      </c>
      <c r="B52" s="28" t="s">
        <v>261</v>
      </c>
      <c r="C52" s="31">
        <v>30</v>
      </c>
      <c r="D52" s="31" t="s">
        <v>256</v>
      </c>
      <c r="E52" s="194"/>
      <c r="F52" s="194"/>
      <c r="G52" s="111">
        <f t="shared" si="3"/>
        <v>0</v>
      </c>
      <c r="H52" s="111">
        <f t="shared" si="4"/>
        <v>0</v>
      </c>
      <c r="I52" s="203">
        <f t="shared" si="5"/>
        <v>0</v>
      </c>
    </row>
    <row r="53" spans="1:9" s="73" customFormat="1">
      <c r="A53" s="27" t="s">
        <v>43</v>
      </c>
      <c r="B53" s="28" t="s">
        <v>263</v>
      </c>
      <c r="C53" s="31">
        <v>60</v>
      </c>
      <c r="D53" s="31" t="s">
        <v>177</v>
      </c>
      <c r="E53" s="194"/>
      <c r="F53" s="194"/>
      <c r="G53" s="111">
        <f t="shared" si="3"/>
        <v>0</v>
      </c>
      <c r="H53" s="111">
        <f t="shared" si="4"/>
        <v>0</v>
      </c>
      <c r="I53" s="203">
        <f t="shared" si="5"/>
        <v>0</v>
      </c>
    </row>
    <row r="54" spans="1:9" s="73" customFormat="1" ht="22.5">
      <c r="A54" s="27" t="s">
        <v>44</v>
      </c>
      <c r="B54" s="28" t="s">
        <v>264</v>
      </c>
      <c r="C54" s="31">
        <v>50</v>
      </c>
      <c r="D54" s="31" t="s">
        <v>177</v>
      </c>
      <c r="E54" s="194"/>
      <c r="F54" s="194"/>
      <c r="G54" s="111">
        <f t="shared" si="3"/>
        <v>0</v>
      </c>
      <c r="H54" s="111">
        <f t="shared" si="4"/>
        <v>0</v>
      </c>
      <c r="I54" s="203">
        <f t="shared" si="5"/>
        <v>0</v>
      </c>
    </row>
    <row r="55" spans="1:9" s="73" customFormat="1" ht="22.5">
      <c r="A55" s="27" t="s">
        <v>45</v>
      </c>
      <c r="B55" s="28" t="s">
        <v>265</v>
      </c>
      <c r="C55" s="31">
        <v>40</v>
      </c>
      <c r="D55" s="31" t="s">
        <v>177</v>
      </c>
      <c r="E55" s="194"/>
      <c r="F55" s="194"/>
      <c r="G55" s="111">
        <f t="shared" si="3"/>
        <v>0</v>
      </c>
      <c r="H55" s="111">
        <f t="shared" si="4"/>
        <v>0</v>
      </c>
      <c r="I55" s="203">
        <f t="shared" si="5"/>
        <v>0</v>
      </c>
    </row>
    <row r="56" spans="1:9" s="73" customFormat="1" ht="12" thickBot="1">
      <c r="A56" s="27" t="s">
        <v>130</v>
      </c>
      <c r="B56" s="28" t="s">
        <v>266</v>
      </c>
      <c r="C56" s="31">
        <v>5</v>
      </c>
      <c r="D56" s="31" t="s">
        <v>213</v>
      </c>
      <c r="E56" s="194"/>
      <c r="F56" s="194"/>
      <c r="G56" s="111">
        <f t="shared" si="3"/>
        <v>0</v>
      </c>
      <c r="H56" s="111">
        <f t="shared" si="4"/>
        <v>0</v>
      </c>
      <c r="I56" s="203">
        <f t="shared" si="5"/>
        <v>0</v>
      </c>
    </row>
    <row r="57" spans="1:9" s="73" customFormat="1" ht="12" thickBot="1">
      <c r="A57" s="37">
        <v>2</v>
      </c>
      <c r="B57" s="38" t="s">
        <v>376</v>
      </c>
      <c r="C57" s="29"/>
      <c r="D57" s="29"/>
      <c r="E57" s="33"/>
      <c r="F57" s="33"/>
      <c r="G57" s="207"/>
      <c r="H57" s="115" t="s">
        <v>396</v>
      </c>
      <c r="I57" s="116">
        <f>SUM(I15:I56)</f>
        <v>0</v>
      </c>
    </row>
    <row r="58" spans="1:9" s="73" customFormat="1" ht="12" thickBot="1">
      <c r="A58" s="37" t="s">
        <v>46</v>
      </c>
      <c r="B58" s="38" t="s">
        <v>132</v>
      </c>
      <c r="C58" s="33"/>
      <c r="D58" s="33"/>
      <c r="E58" s="33"/>
      <c r="F58" s="33"/>
    </row>
    <row r="59" spans="1:9" s="73" customFormat="1" ht="22.5">
      <c r="A59" s="27" t="s">
        <v>47</v>
      </c>
      <c r="B59" s="28" t="s">
        <v>305</v>
      </c>
      <c r="C59" s="31">
        <v>4</v>
      </c>
      <c r="D59" s="31" t="s">
        <v>213</v>
      </c>
      <c r="E59" s="194"/>
      <c r="F59" s="194"/>
      <c r="G59" s="111">
        <f t="shared" si="3"/>
        <v>0</v>
      </c>
      <c r="H59" s="111">
        <f t="shared" si="4"/>
        <v>0</v>
      </c>
      <c r="I59" s="203">
        <f t="shared" si="5"/>
        <v>0</v>
      </c>
    </row>
    <row r="60" spans="1:9" s="73" customFormat="1" ht="22.5">
      <c r="A60" s="27" t="s">
        <v>48</v>
      </c>
      <c r="B60" s="28" t="s">
        <v>267</v>
      </c>
      <c r="C60" s="31">
        <v>680</v>
      </c>
      <c r="D60" s="31" t="s">
        <v>177</v>
      </c>
      <c r="E60" s="194"/>
      <c r="F60" s="194"/>
      <c r="G60" s="111">
        <f t="shared" si="3"/>
        <v>0</v>
      </c>
      <c r="H60" s="111">
        <f t="shared" si="4"/>
        <v>0</v>
      </c>
      <c r="I60" s="203">
        <f t="shared" si="5"/>
        <v>0</v>
      </c>
    </row>
    <row r="61" spans="1:9" s="73" customFormat="1">
      <c r="A61" s="27" t="s">
        <v>131</v>
      </c>
      <c r="B61" s="28" t="s">
        <v>268</v>
      </c>
      <c r="C61" s="31">
        <v>160</v>
      </c>
      <c r="D61" s="31" t="s">
        <v>256</v>
      </c>
      <c r="E61" s="194"/>
      <c r="F61" s="194"/>
      <c r="G61" s="111">
        <f t="shared" si="3"/>
        <v>0</v>
      </c>
      <c r="H61" s="111">
        <f t="shared" si="4"/>
        <v>0</v>
      </c>
      <c r="I61" s="203">
        <f t="shared" si="5"/>
        <v>0</v>
      </c>
    </row>
    <row r="62" spans="1:9" s="73" customFormat="1" ht="12" thickBot="1">
      <c r="A62" s="27" t="s">
        <v>103</v>
      </c>
      <c r="B62" s="28" t="s">
        <v>269</v>
      </c>
      <c r="C62" s="31">
        <v>100</v>
      </c>
      <c r="D62" s="31" t="s">
        <v>177</v>
      </c>
      <c r="E62" s="194"/>
      <c r="F62" s="194"/>
      <c r="G62" s="111">
        <f t="shared" si="3"/>
        <v>0</v>
      </c>
      <c r="H62" s="111">
        <f t="shared" si="4"/>
        <v>0</v>
      </c>
      <c r="I62" s="203">
        <f t="shared" si="5"/>
        <v>0</v>
      </c>
    </row>
    <row r="63" spans="1:9" s="73" customFormat="1" ht="12" thickBot="1">
      <c r="A63" s="37" t="s">
        <v>49</v>
      </c>
      <c r="B63" s="38" t="s">
        <v>104</v>
      </c>
      <c r="C63" s="33"/>
      <c r="D63" s="33"/>
      <c r="E63" s="33"/>
      <c r="F63" s="33"/>
      <c r="G63" s="106"/>
      <c r="H63" s="106"/>
      <c r="I63" s="113"/>
    </row>
    <row r="64" spans="1:9" s="73" customFormat="1" ht="22.5">
      <c r="A64" s="27" t="s">
        <v>50</v>
      </c>
      <c r="B64" s="28" t="s">
        <v>306</v>
      </c>
      <c r="C64" s="31">
        <v>24</v>
      </c>
      <c r="D64" s="31" t="s">
        <v>209</v>
      </c>
      <c r="E64" s="194"/>
      <c r="F64" s="194"/>
      <c r="G64" s="111">
        <f t="shared" si="3"/>
        <v>0</v>
      </c>
      <c r="H64" s="111">
        <f t="shared" si="4"/>
        <v>0</v>
      </c>
      <c r="I64" s="203">
        <f t="shared" si="5"/>
        <v>0</v>
      </c>
    </row>
    <row r="65" spans="1:193" s="73" customFormat="1">
      <c r="A65" s="30" t="s">
        <v>51</v>
      </c>
      <c r="B65" s="117" t="s">
        <v>307</v>
      </c>
      <c r="C65" s="31">
        <v>40</v>
      </c>
      <c r="D65" s="31" t="s">
        <v>209</v>
      </c>
      <c r="E65" s="194"/>
      <c r="F65" s="194"/>
      <c r="G65" s="111">
        <f t="shared" si="3"/>
        <v>0</v>
      </c>
      <c r="H65" s="111">
        <f t="shared" si="4"/>
        <v>0</v>
      </c>
      <c r="I65" s="203">
        <f t="shared" si="5"/>
        <v>0</v>
      </c>
      <c r="J65" s="118"/>
    </row>
    <row r="66" spans="1:193" s="73" customFormat="1">
      <c r="A66" s="32" t="s">
        <v>52</v>
      </c>
      <c r="B66" s="28" t="s">
        <v>308</v>
      </c>
      <c r="C66" s="31">
        <v>32</v>
      </c>
      <c r="D66" s="31" t="s">
        <v>209</v>
      </c>
      <c r="E66" s="194"/>
      <c r="F66" s="194"/>
      <c r="G66" s="111">
        <f t="shared" si="3"/>
        <v>0</v>
      </c>
      <c r="H66" s="111">
        <f t="shared" si="4"/>
        <v>0</v>
      </c>
      <c r="I66" s="203">
        <f t="shared" si="5"/>
        <v>0</v>
      </c>
      <c r="J66" s="119"/>
    </row>
    <row r="67" spans="1:193" s="73" customFormat="1">
      <c r="A67" s="30" t="s">
        <v>53</v>
      </c>
      <c r="B67" s="28" t="s">
        <v>309</v>
      </c>
      <c r="C67" s="31">
        <v>40</v>
      </c>
      <c r="D67" s="31" t="s">
        <v>209</v>
      </c>
      <c r="E67" s="194"/>
      <c r="F67" s="194"/>
      <c r="G67" s="111">
        <f t="shared" si="3"/>
        <v>0</v>
      </c>
      <c r="H67" s="111">
        <f t="shared" si="4"/>
        <v>0</v>
      </c>
      <c r="I67" s="203">
        <f t="shared" si="5"/>
        <v>0</v>
      </c>
      <c r="J67" s="118"/>
    </row>
    <row r="68" spans="1:193" s="73" customFormat="1">
      <c r="A68" s="32" t="s">
        <v>54</v>
      </c>
      <c r="B68" s="117" t="s">
        <v>175</v>
      </c>
      <c r="C68" s="31">
        <v>40</v>
      </c>
      <c r="D68" s="31" t="s">
        <v>209</v>
      </c>
      <c r="E68" s="194"/>
      <c r="F68" s="194"/>
      <c r="G68" s="111">
        <f t="shared" si="3"/>
        <v>0</v>
      </c>
      <c r="H68" s="111">
        <f t="shared" si="4"/>
        <v>0</v>
      </c>
      <c r="I68" s="203">
        <f t="shared" si="5"/>
        <v>0</v>
      </c>
      <c r="J68" s="119"/>
    </row>
    <row r="69" spans="1:193" s="73" customFormat="1">
      <c r="A69" s="30" t="s">
        <v>105</v>
      </c>
      <c r="B69" s="28" t="s">
        <v>310</v>
      </c>
      <c r="C69" s="31">
        <v>40</v>
      </c>
      <c r="D69" s="31" t="s">
        <v>209</v>
      </c>
      <c r="E69" s="194"/>
      <c r="F69" s="194"/>
      <c r="G69" s="111">
        <f t="shared" si="3"/>
        <v>0</v>
      </c>
      <c r="H69" s="111">
        <f t="shared" si="4"/>
        <v>0</v>
      </c>
      <c r="I69" s="203">
        <f t="shared" si="5"/>
        <v>0</v>
      </c>
      <c r="J69" s="118"/>
    </row>
    <row r="70" spans="1:193" s="73" customFormat="1">
      <c r="A70" s="30" t="s">
        <v>106</v>
      </c>
      <c r="B70" s="117" t="s">
        <v>311</v>
      </c>
      <c r="C70" s="31">
        <v>40</v>
      </c>
      <c r="D70" s="31" t="s">
        <v>209</v>
      </c>
      <c r="E70" s="194"/>
      <c r="F70" s="194"/>
      <c r="G70" s="111">
        <f t="shared" si="3"/>
        <v>0</v>
      </c>
      <c r="H70" s="111">
        <f t="shared" si="4"/>
        <v>0</v>
      </c>
      <c r="I70" s="203">
        <f t="shared" si="5"/>
        <v>0</v>
      </c>
      <c r="J70" s="118"/>
    </row>
    <row r="71" spans="1:193" s="73" customFormat="1">
      <c r="A71" s="30" t="s">
        <v>133</v>
      </c>
      <c r="B71" s="117" t="s">
        <v>312</v>
      </c>
      <c r="C71" s="31">
        <v>36</v>
      </c>
      <c r="D71" s="31" t="s">
        <v>209</v>
      </c>
      <c r="E71" s="194"/>
      <c r="F71" s="194"/>
      <c r="G71" s="111">
        <f t="shared" si="3"/>
        <v>0</v>
      </c>
      <c r="H71" s="111">
        <f t="shared" si="4"/>
        <v>0</v>
      </c>
      <c r="I71" s="203">
        <f t="shared" si="5"/>
        <v>0</v>
      </c>
      <c r="J71" s="118"/>
    </row>
    <row r="72" spans="1:193" s="73" customFormat="1">
      <c r="A72" s="30" t="s">
        <v>134</v>
      </c>
      <c r="B72" s="117" t="s">
        <v>313</v>
      </c>
      <c r="C72" s="31">
        <v>36</v>
      </c>
      <c r="D72" s="31" t="s">
        <v>209</v>
      </c>
      <c r="E72" s="194"/>
      <c r="F72" s="194"/>
      <c r="G72" s="111">
        <f t="shared" si="3"/>
        <v>0</v>
      </c>
      <c r="H72" s="111">
        <f t="shared" si="4"/>
        <v>0</v>
      </c>
      <c r="I72" s="203">
        <f t="shared" si="5"/>
        <v>0</v>
      </c>
      <c r="J72" s="118"/>
    </row>
    <row r="73" spans="1:193" s="73" customFormat="1" ht="22.5">
      <c r="A73" s="30" t="s">
        <v>135</v>
      </c>
      <c r="B73" s="117" t="s">
        <v>314</v>
      </c>
      <c r="C73" s="31">
        <v>48</v>
      </c>
      <c r="D73" s="31" t="s">
        <v>209</v>
      </c>
      <c r="E73" s="194"/>
      <c r="F73" s="194"/>
      <c r="G73" s="111">
        <f t="shared" si="3"/>
        <v>0</v>
      </c>
      <c r="H73" s="111">
        <f t="shared" si="4"/>
        <v>0</v>
      </c>
      <c r="I73" s="203">
        <f t="shared" si="5"/>
        <v>0</v>
      </c>
      <c r="J73" s="118"/>
    </row>
    <row r="74" spans="1:193" s="73" customFormat="1" ht="12" thickBot="1">
      <c r="A74" s="30" t="s">
        <v>136</v>
      </c>
      <c r="B74" s="117" t="s">
        <v>315</v>
      </c>
      <c r="C74" s="31">
        <v>96</v>
      </c>
      <c r="D74" s="31" t="s">
        <v>209</v>
      </c>
      <c r="E74" s="194"/>
      <c r="F74" s="194"/>
      <c r="G74" s="111">
        <f t="shared" si="3"/>
        <v>0</v>
      </c>
      <c r="H74" s="111">
        <f t="shared" si="4"/>
        <v>0</v>
      </c>
      <c r="I74" s="203">
        <f t="shared" si="5"/>
        <v>0</v>
      </c>
      <c r="J74" s="118"/>
    </row>
    <row r="75" spans="1:193" s="73" customFormat="1" ht="12" thickBot="1">
      <c r="A75" s="37" t="s">
        <v>55</v>
      </c>
      <c r="B75" s="38" t="s">
        <v>107</v>
      </c>
      <c r="C75" s="33"/>
      <c r="D75" s="33"/>
      <c r="E75" s="33"/>
      <c r="F75" s="33"/>
      <c r="G75" s="106"/>
      <c r="H75" s="106"/>
      <c r="I75" s="113"/>
      <c r="J75" s="120"/>
    </row>
    <row r="76" spans="1:193" s="73" customFormat="1" ht="22.5">
      <c r="A76" s="27" t="s">
        <v>56</v>
      </c>
      <c r="B76" s="28" t="s">
        <v>316</v>
      </c>
      <c r="C76" s="31">
        <v>10</v>
      </c>
      <c r="D76" s="31" t="s">
        <v>213</v>
      </c>
      <c r="E76" s="194"/>
      <c r="F76" s="194"/>
      <c r="G76" s="111">
        <f t="shared" ref="G76:G107" si="18">E76*C76</f>
        <v>0</v>
      </c>
      <c r="H76" s="111">
        <f t="shared" ref="H76:H107" si="19">F76*C76</f>
        <v>0</v>
      </c>
      <c r="I76" s="203">
        <f t="shared" ref="I76:I107" si="20">G76+H76</f>
        <v>0</v>
      </c>
      <c r="J76" s="120"/>
    </row>
    <row r="77" spans="1:193" s="73" customFormat="1" ht="22.5">
      <c r="A77" s="30" t="s">
        <v>108</v>
      </c>
      <c r="B77" s="28" t="s">
        <v>317</v>
      </c>
      <c r="C77" s="31">
        <v>10</v>
      </c>
      <c r="D77" s="31" t="s">
        <v>213</v>
      </c>
      <c r="E77" s="194"/>
      <c r="F77" s="194"/>
      <c r="G77" s="111">
        <f t="shared" si="18"/>
        <v>0</v>
      </c>
      <c r="H77" s="111">
        <f t="shared" si="19"/>
        <v>0</v>
      </c>
      <c r="I77" s="203">
        <f t="shared" si="20"/>
        <v>0</v>
      </c>
      <c r="J77" s="118"/>
    </row>
    <row r="78" spans="1:193" s="73" customFormat="1" ht="24" customHeight="1">
      <c r="A78" s="32" t="s">
        <v>109</v>
      </c>
      <c r="B78" s="28" t="s">
        <v>318</v>
      </c>
      <c r="C78" s="31">
        <v>2</v>
      </c>
      <c r="D78" s="31" t="s">
        <v>213</v>
      </c>
      <c r="E78" s="194"/>
      <c r="F78" s="194"/>
      <c r="G78" s="111">
        <f t="shared" si="18"/>
        <v>0</v>
      </c>
      <c r="H78" s="111">
        <f t="shared" si="19"/>
        <v>0</v>
      </c>
      <c r="I78" s="203">
        <f t="shared" si="20"/>
        <v>0</v>
      </c>
      <c r="J78" s="119"/>
    </row>
    <row r="79" spans="1:193" s="73" customFormat="1" ht="12" thickBot="1">
      <c r="A79" s="30" t="s">
        <v>137</v>
      </c>
      <c r="B79" s="117" t="s">
        <v>319</v>
      </c>
      <c r="C79" s="31">
        <v>4</v>
      </c>
      <c r="D79" s="31" t="s">
        <v>213</v>
      </c>
      <c r="E79" s="194"/>
      <c r="F79" s="194"/>
      <c r="G79" s="111">
        <f t="shared" si="18"/>
        <v>0</v>
      </c>
      <c r="H79" s="111">
        <f t="shared" si="19"/>
        <v>0</v>
      </c>
      <c r="I79" s="203">
        <f t="shared" si="20"/>
        <v>0</v>
      </c>
      <c r="J79" s="118"/>
    </row>
    <row r="80" spans="1:193" s="73" customFormat="1" ht="12" thickBot="1">
      <c r="A80" s="121" t="s">
        <v>57</v>
      </c>
      <c r="B80" s="122" t="s">
        <v>169</v>
      </c>
      <c r="C80" s="123"/>
      <c r="D80" s="123"/>
      <c r="E80" s="196"/>
      <c r="F80" s="196"/>
      <c r="H80" s="115" t="s">
        <v>181</v>
      </c>
      <c r="I80" s="116">
        <f>SUM(I59:I79)</f>
        <v>0</v>
      </c>
      <c r="J80" s="124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125"/>
      <c r="BH80" s="125"/>
      <c r="BI80" s="125"/>
      <c r="BJ80" s="125"/>
      <c r="BK80" s="125"/>
      <c r="BL80" s="125"/>
      <c r="BM80" s="125"/>
      <c r="BN80" s="125"/>
      <c r="BO80" s="125"/>
      <c r="BP80" s="125"/>
      <c r="BQ80" s="125"/>
      <c r="BR80" s="125"/>
      <c r="BS80" s="125"/>
      <c r="BT80" s="125"/>
      <c r="BU80" s="125"/>
      <c r="BV80" s="125"/>
      <c r="BW80" s="125"/>
      <c r="BX80" s="125"/>
      <c r="BY80" s="125"/>
      <c r="BZ80" s="125"/>
      <c r="CA80" s="125"/>
      <c r="CB80" s="125"/>
      <c r="CC80" s="125"/>
      <c r="CD80" s="125"/>
      <c r="CE80" s="125"/>
      <c r="CF80" s="125"/>
      <c r="CG80" s="125"/>
      <c r="CH80" s="125"/>
      <c r="CI80" s="125"/>
      <c r="CJ80" s="125"/>
      <c r="CK80" s="125"/>
      <c r="CL80" s="125"/>
      <c r="CM80" s="125"/>
      <c r="CN80" s="125"/>
      <c r="CO80" s="125"/>
      <c r="CP80" s="125"/>
      <c r="CQ80" s="125"/>
      <c r="CR80" s="125"/>
      <c r="CS80" s="125"/>
      <c r="CT80" s="125"/>
      <c r="CU80" s="125"/>
      <c r="CV80" s="125"/>
      <c r="CW80" s="125"/>
      <c r="CX80" s="125"/>
      <c r="CY80" s="125"/>
      <c r="CZ80" s="125"/>
      <c r="DA80" s="125"/>
      <c r="DB80" s="125"/>
      <c r="DC80" s="125"/>
      <c r="DD80" s="125"/>
      <c r="DE80" s="125"/>
      <c r="DF80" s="125"/>
      <c r="DG80" s="125"/>
      <c r="DH80" s="125"/>
      <c r="DI80" s="125"/>
      <c r="DJ80" s="125"/>
      <c r="DK80" s="125"/>
      <c r="DL80" s="125"/>
      <c r="DM80" s="125"/>
      <c r="DN80" s="125"/>
      <c r="DO80" s="125"/>
      <c r="DP80" s="125"/>
      <c r="DQ80" s="125"/>
      <c r="DR80" s="125"/>
      <c r="DS80" s="125"/>
      <c r="DT80" s="125"/>
      <c r="DU80" s="125"/>
      <c r="DV80" s="125"/>
      <c r="DW80" s="125"/>
      <c r="DX80" s="125"/>
      <c r="DY80" s="125"/>
      <c r="DZ80" s="125"/>
      <c r="EA80" s="125"/>
      <c r="EB80" s="125"/>
      <c r="EC80" s="125"/>
      <c r="ED80" s="125"/>
      <c r="EE80" s="125"/>
      <c r="EF80" s="125"/>
      <c r="EG80" s="125"/>
      <c r="EH80" s="125"/>
      <c r="EI80" s="125"/>
      <c r="EJ80" s="125"/>
      <c r="EK80" s="125"/>
      <c r="EL80" s="125"/>
      <c r="EM80" s="125"/>
      <c r="EN80" s="125"/>
      <c r="EO80" s="125"/>
      <c r="EP80" s="125"/>
      <c r="EQ80" s="125"/>
      <c r="ER80" s="125"/>
      <c r="ES80" s="125"/>
      <c r="ET80" s="125"/>
      <c r="EU80" s="125"/>
      <c r="EV80" s="125"/>
      <c r="EW80" s="125"/>
      <c r="EX80" s="125"/>
      <c r="EY80" s="125"/>
      <c r="EZ80" s="125"/>
      <c r="FA80" s="125"/>
      <c r="FB80" s="125"/>
      <c r="FC80" s="125"/>
      <c r="FD80" s="125"/>
      <c r="FE80" s="125"/>
      <c r="FF80" s="125"/>
      <c r="FG80" s="125"/>
      <c r="FH80" s="125"/>
      <c r="FI80" s="125"/>
      <c r="FJ80" s="125"/>
      <c r="FK80" s="125"/>
      <c r="FL80" s="125"/>
      <c r="FM80" s="125"/>
      <c r="FN80" s="125"/>
      <c r="FO80" s="125"/>
      <c r="FP80" s="125"/>
      <c r="FQ80" s="125"/>
      <c r="FR80" s="125"/>
      <c r="FS80" s="125"/>
      <c r="FT80" s="125"/>
      <c r="FU80" s="125"/>
      <c r="FV80" s="125"/>
      <c r="FW80" s="125"/>
      <c r="FX80" s="125"/>
      <c r="FY80" s="125"/>
      <c r="FZ80" s="125"/>
      <c r="GA80" s="125"/>
      <c r="GB80" s="125"/>
      <c r="GC80" s="125"/>
      <c r="GD80" s="125"/>
      <c r="GE80" s="125"/>
      <c r="GF80" s="125"/>
      <c r="GG80" s="125"/>
      <c r="GH80" s="125"/>
      <c r="GI80" s="125"/>
      <c r="GJ80" s="125"/>
      <c r="GK80" s="125"/>
    </row>
    <row r="81" spans="1:193" s="73" customFormat="1">
      <c r="A81" s="126" t="s">
        <v>58</v>
      </c>
      <c r="B81" s="127" t="s">
        <v>320</v>
      </c>
      <c r="C81" s="128">
        <v>96</v>
      </c>
      <c r="D81" s="128" t="s">
        <v>321</v>
      </c>
      <c r="E81" s="194"/>
      <c r="F81" s="194"/>
      <c r="G81" s="111">
        <f t="shared" si="18"/>
        <v>0</v>
      </c>
      <c r="H81" s="111">
        <f t="shared" si="19"/>
        <v>0</v>
      </c>
      <c r="I81" s="203">
        <f t="shared" si="20"/>
        <v>0</v>
      </c>
      <c r="J81" s="124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  <c r="BI81" s="125"/>
      <c r="BJ81" s="125"/>
      <c r="BK81" s="125"/>
      <c r="BL81" s="125"/>
      <c r="BM81" s="125"/>
      <c r="BN81" s="125"/>
      <c r="BO81" s="125"/>
      <c r="BP81" s="125"/>
      <c r="BQ81" s="125"/>
      <c r="BR81" s="125"/>
      <c r="BS81" s="125"/>
      <c r="BT81" s="125"/>
      <c r="BU81" s="125"/>
      <c r="BV81" s="125"/>
      <c r="BW81" s="125"/>
      <c r="BX81" s="125"/>
      <c r="BY81" s="125"/>
      <c r="BZ81" s="125"/>
      <c r="CA81" s="125"/>
      <c r="CB81" s="125"/>
      <c r="CC81" s="125"/>
      <c r="CD81" s="125"/>
      <c r="CE81" s="125"/>
      <c r="CF81" s="125"/>
      <c r="CG81" s="125"/>
      <c r="CH81" s="125"/>
      <c r="CI81" s="125"/>
      <c r="CJ81" s="125"/>
      <c r="CK81" s="125"/>
      <c r="CL81" s="125"/>
      <c r="CM81" s="125"/>
      <c r="CN81" s="125"/>
      <c r="CO81" s="125"/>
      <c r="CP81" s="125"/>
      <c r="CQ81" s="125"/>
      <c r="CR81" s="125"/>
      <c r="CS81" s="125"/>
      <c r="CT81" s="125"/>
      <c r="CU81" s="125"/>
      <c r="CV81" s="125"/>
      <c r="CW81" s="125"/>
      <c r="CX81" s="125"/>
      <c r="CY81" s="125"/>
      <c r="CZ81" s="125"/>
      <c r="DA81" s="125"/>
      <c r="DB81" s="125"/>
      <c r="DC81" s="125"/>
      <c r="DD81" s="125"/>
      <c r="DE81" s="125"/>
      <c r="DF81" s="125"/>
      <c r="DG81" s="125"/>
      <c r="DH81" s="125"/>
      <c r="DI81" s="125"/>
      <c r="DJ81" s="125"/>
      <c r="DK81" s="125"/>
      <c r="DL81" s="125"/>
      <c r="DM81" s="125"/>
      <c r="DN81" s="125"/>
      <c r="DO81" s="125"/>
      <c r="DP81" s="125"/>
      <c r="DQ81" s="125"/>
      <c r="DR81" s="125"/>
      <c r="DS81" s="125"/>
      <c r="DT81" s="125"/>
      <c r="DU81" s="125"/>
      <c r="DV81" s="125"/>
      <c r="DW81" s="125"/>
      <c r="DX81" s="125"/>
      <c r="DY81" s="125"/>
      <c r="DZ81" s="125"/>
      <c r="EA81" s="125"/>
      <c r="EB81" s="125"/>
      <c r="EC81" s="125"/>
      <c r="ED81" s="125"/>
      <c r="EE81" s="125"/>
      <c r="EF81" s="125"/>
      <c r="EG81" s="125"/>
      <c r="EH81" s="125"/>
      <c r="EI81" s="125"/>
      <c r="EJ81" s="125"/>
      <c r="EK81" s="125"/>
      <c r="EL81" s="125"/>
      <c r="EM81" s="125"/>
      <c r="EN81" s="125"/>
      <c r="EO81" s="125"/>
      <c r="EP81" s="125"/>
      <c r="EQ81" s="125"/>
      <c r="ER81" s="125"/>
      <c r="ES81" s="125"/>
      <c r="ET81" s="125"/>
      <c r="EU81" s="125"/>
      <c r="EV81" s="125"/>
      <c r="EW81" s="125"/>
      <c r="EX81" s="125"/>
      <c r="EY81" s="125"/>
      <c r="EZ81" s="125"/>
      <c r="FA81" s="125"/>
      <c r="FB81" s="125"/>
      <c r="FC81" s="125"/>
      <c r="FD81" s="125"/>
      <c r="FE81" s="125"/>
      <c r="FF81" s="125"/>
      <c r="FG81" s="125"/>
      <c r="FH81" s="125"/>
      <c r="FI81" s="125"/>
      <c r="FJ81" s="125"/>
      <c r="FK81" s="125"/>
      <c r="FL81" s="125"/>
      <c r="FM81" s="125"/>
      <c r="FN81" s="125"/>
      <c r="FO81" s="125"/>
      <c r="FP81" s="125"/>
      <c r="FQ81" s="125"/>
      <c r="FR81" s="125"/>
      <c r="FS81" s="125"/>
      <c r="FT81" s="125"/>
      <c r="FU81" s="125"/>
      <c r="FV81" s="125"/>
      <c r="FW81" s="125"/>
      <c r="FX81" s="125"/>
      <c r="FY81" s="125"/>
      <c r="FZ81" s="125"/>
      <c r="GA81" s="125"/>
      <c r="GB81" s="125"/>
      <c r="GC81" s="125"/>
      <c r="GD81" s="125"/>
      <c r="GE81" s="125"/>
      <c r="GF81" s="125"/>
      <c r="GG81" s="125"/>
      <c r="GH81" s="125"/>
      <c r="GI81" s="125"/>
      <c r="GJ81" s="125"/>
      <c r="GK81" s="125"/>
    </row>
    <row r="82" spans="1:193" s="73" customFormat="1">
      <c r="A82" s="126" t="s">
        <v>59</v>
      </c>
      <c r="B82" s="127" t="s">
        <v>322</v>
      </c>
      <c r="C82" s="128">
        <v>24</v>
      </c>
      <c r="D82" s="128" t="s">
        <v>323</v>
      </c>
      <c r="E82" s="194"/>
      <c r="F82" s="194"/>
      <c r="G82" s="111">
        <f t="shared" si="18"/>
        <v>0</v>
      </c>
      <c r="H82" s="111">
        <f t="shared" si="19"/>
        <v>0</v>
      </c>
      <c r="I82" s="203">
        <f t="shared" si="20"/>
        <v>0</v>
      </c>
      <c r="J82" s="124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  <c r="BI82" s="125"/>
      <c r="BJ82" s="125"/>
      <c r="BK82" s="125"/>
      <c r="BL82" s="125"/>
      <c r="BM82" s="125"/>
      <c r="BN82" s="125"/>
      <c r="BO82" s="125"/>
      <c r="BP82" s="125"/>
      <c r="BQ82" s="125"/>
      <c r="BR82" s="125"/>
      <c r="BS82" s="125"/>
      <c r="BT82" s="125"/>
      <c r="BU82" s="125"/>
      <c r="BV82" s="125"/>
      <c r="BW82" s="125"/>
      <c r="BX82" s="125"/>
      <c r="BY82" s="125"/>
      <c r="BZ82" s="125"/>
      <c r="CA82" s="125"/>
      <c r="CB82" s="125"/>
      <c r="CC82" s="125"/>
      <c r="CD82" s="125"/>
      <c r="CE82" s="125"/>
      <c r="CF82" s="125"/>
      <c r="CG82" s="125"/>
      <c r="CH82" s="125"/>
      <c r="CI82" s="125"/>
      <c r="CJ82" s="125"/>
      <c r="CK82" s="125"/>
      <c r="CL82" s="125"/>
      <c r="CM82" s="125"/>
      <c r="CN82" s="125"/>
      <c r="CO82" s="125"/>
      <c r="CP82" s="125"/>
      <c r="CQ82" s="125"/>
      <c r="CR82" s="125"/>
      <c r="CS82" s="125"/>
      <c r="CT82" s="125"/>
      <c r="CU82" s="125"/>
      <c r="CV82" s="125"/>
      <c r="CW82" s="125"/>
      <c r="CX82" s="125"/>
      <c r="CY82" s="125"/>
      <c r="CZ82" s="125"/>
      <c r="DA82" s="125"/>
      <c r="DB82" s="125"/>
      <c r="DC82" s="125"/>
      <c r="DD82" s="125"/>
      <c r="DE82" s="125"/>
      <c r="DF82" s="125"/>
      <c r="DG82" s="125"/>
      <c r="DH82" s="125"/>
      <c r="DI82" s="125"/>
      <c r="DJ82" s="125"/>
      <c r="DK82" s="125"/>
      <c r="DL82" s="125"/>
      <c r="DM82" s="125"/>
      <c r="DN82" s="125"/>
      <c r="DO82" s="125"/>
      <c r="DP82" s="125"/>
      <c r="DQ82" s="125"/>
      <c r="DR82" s="125"/>
      <c r="DS82" s="125"/>
      <c r="DT82" s="125"/>
      <c r="DU82" s="125"/>
      <c r="DV82" s="125"/>
      <c r="DW82" s="125"/>
      <c r="DX82" s="125"/>
      <c r="DY82" s="125"/>
      <c r="DZ82" s="125"/>
      <c r="EA82" s="125"/>
      <c r="EB82" s="125"/>
      <c r="EC82" s="125"/>
      <c r="ED82" s="125"/>
      <c r="EE82" s="125"/>
      <c r="EF82" s="125"/>
      <c r="EG82" s="125"/>
      <c r="EH82" s="125"/>
      <c r="EI82" s="125"/>
      <c r="EJ82" s="125"/>
      <c r="EK82" s="125"/>
      <c r="EL82" s="125"/>
      <c r="EM82" s="125"/>
      <c r="EN82" s="125"/>
      <c r="EO82" s="125"/>
      <c r="EP82" s="125"/>
      <c r="EQ82" s="125"/>
      <c r="ER82" s="125"/>
      <c r="ES82" s="125"/>
      <c r="ET82" s="125"/>
      <c r="EU82" s="125"/>
      <c r="EV82" s="125"/>
      <c r="EW82" s="125"/>
      <c r="EX82" s="125"/>
      <c r="EY82" s="125"/>
      <c r="EZ82" s="125"/>
      <c r="FA82" s="125"/>
      <c r="FB82" s="125"/>
      <c r="FC82" s="125"/>
      <c r="FD82" s="125"/>
      <c r="FE82" s="125"/>
      <c r="FF82" s="125"/>
      <c r="FG82" s="125"/>
      <c r="FH82" s="125"/>
      <c r="FI82" s="125"/>
      <c r="FJ82" s="125"/>
      <c r="FK82" s="125"/>
      <c r="FL82" s="125"/>
      <c r="FM82" s="125"/>
      <c r="FN82" s="125"/>
      <c r="FO82" s="125"/>
      <c r="FP82" s="125"/>
      <c r="FQ82" s="125"/>
      <c r="FR82" s="125"/>
      <c r="FS82" s="125"/>
      <c r="FT82" s="125"/>
      <c r="FU82" s="125"/>
      <c r="FV82" s="125"/>
      <c r="FW82" s="125"/>
      <c r="FX82" s="125"/>
      <c r="FY82" s="125"/>
      <c r="FZ82" s="125"/>
      <c r="GA82" s="125"/>
      <c r="GB82" s="125"/>
      <c r="GC82" s="125"/>
      <c r="GD82" s="125"/>
      <c r="GE82" s="125"/>
      <c r="GF82" s="125"/>
      <c r="GG82" s="125"/>
      <c r="GH82" s="125"/>
      <c r="GI82" s="125"/>
      <c r="GJ82" s="125"/>
      <c r="GK82" s="125"/>
    </row>
    <row r="83" spans="1:193" s="73" customFormat="1" ht="24" customHeight="1">
      <c r="A83" s="126" t="s">
        <v>60</v>
      </c>
      <c r="B83" s="127" t="s">
        <v>375</v>
      </c>
      <c r="C83" s="128">
        <v>60</v>
      </c>
      <c r="D83" s="128" t="s">
        <v>321</v>
      </c>
      <c r="E83" s="194"/>
      <c r="F83" s="194"/>
      <c r="G83" s="111">
        <f t="shared" si="18"/>
        <v>0</v>
      </c>
      <c r="H83" s="111">
        <f t="shared" si="19"/>
        <v>0</v>
      </c>
      <c r="I83" s="203">
        <f t="shared" si="20"/>
        <v>0</v>
      </c>
      <c r="J83" s="124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  <c r="BI83" s="125"/>
      <c r="BJ83" s="125"/>
      <c r="BK83" s="125"/>
      <c r="BL83" s="125"/>
      <c r="BM83" s="125"/>
      <c r="BN83" s="125"/>
      <c r="BO83" s="125"/>
      <c r="BP83" s="125"/>
      <c r="BQ83" s="125"/>
      <c r="BR83" s="125"/>
      <c r="BS83" s="125"/>
      <c r="BT83" s="125"/>
      <c r="BU83" s="125"/>
      <c r="BV83" s="125"/>
      <c r="BW83" s="125"/>
      <c r="BX83" s="125"/>
      <c r="BY83" s="125"/>
      <c r="BZ83" s="125"/>
      <c r="CA83" s="125"/>
      <c r="CB83" s="125"/>
      <c r="CC83" s="125"/>
      <c r="CD83" s="125"/>
      <c r="CE83" s="125"/>
      <c r="CF83" s="125"/>
      <c r="CG83" s="125"/>
      <c r="CH83" s="125"/>
      <c r="CI83" s="125"/>
      <c r="CJ83" s="125"/>
      <c r="CK83" s="125"/>
      <c r="CL83" s="125"/>
      <c r="CM83" s="125"/>
      <c r="CN83" s="125"/>
      <c r="CO83" s="125"/>
      <c r="CP83" s="125"/>
      <c r="CQ83" s="125"/>
      <c r="CR83" s="125"/>
      <c r="CS83" s="125"/>
      <c r="CT83" s="125"/>
      <c r="CU83" s="125"/>
      <c r="CV83" s="125"/>
      <c r="CW83" s="125"/>
      <c r="CX83" s="125"/>
      <c r="CY83" s="125"/>
      <c r="CZ83" s="125"/>
      <c r="DA83" s="125"/>
      <c r="DB83" s="125"/>
      <c r="DC83" s="125"/>
      <c r="DD83" s="125"/>
      <c r="DE83" s="125"/>
      <c r="DF83" s="125"/>
      <c r="DG83" s="125"/>
      <c r="DH83" s="125"/>
      <c r="DI83" s="125"/>
      <c r="DJ83" s="125"/>
      <c r="DK83" s="125"/>
      <c r="DL83" s="125"/>
      <c r="DM83" s="125"/>
      <c r="DN83" s="125"/>
      <c r="DO83" s="125"/>
      <c r="DP83" s="125"/>
      <c r="DQ83" s="125"/>
      <c r="DR83" s="125"/>
      <c r="DS83" s="125"/>
      <c r="DT83" s="125"/>
      <c r="DU83" s="125"/>
      <c r="DV83" s="125"/>
      <c r="DW83" s="125"/>
      <c r="DX83" s="125"/>
      <c r="DY83" s="125"/>
      <c r="DZ83" s="125"/>
      <c r="EA83" s="125"/>
      <c r="EB83" s="125"/>
      <c r="EC83" s="125"/>
      <c r="ED83" s="125"/>
      <c r="EE83" s="125"/>
      <c r="EF83" s="125"/>
      <c r="EG83" s="125"/>
      <c r="EH83" s="125"/>
      <c r="EI83" s="125"/>
      <c r="EJ83" s="125"/>
      <c r="EK83" s="125"/>
      <c r="EL83" s="125"/>
      <c r="EM83" s="125"/>
      <c r="EN83" s="125"/>
      <c r="EO83" s="125"/>
      <c r="EP83" s="125"/>
      <c r="EQ83" s="125"/>
      <c r="ER83" s="125"/>
      <c r="ES83" s="125"/>
      <c r="ET83" s="125"/>
      <c r="EU83" s="125"/>
      <c r="EV83" s="125"/>
      <c r="EW83" s="125"/>
      <c r="EX83" s="125"/>
      <c r="EY83" s="125"/>
      <c r="EZ83" s="125"/>
      <c r="FA83" s="125"/>
      <c r="FB83" s="125"/>
      <c r="FC83" s="125"/>
      <c r="FD83" s="125"/>
      <c r="FE83" s="125"/>
      <c r="FF83" s="125"/>
      <c r="FG83" s="125"/>
      <c r="FH83" s="125"/>
      <c r="FI83" s="125"/>
      <c r="FJ83" s="125"/>
      <c r="FK83" s="125"/>
      <c r="FL83" s="125"/>
      <c r="FM83" s="125"/>
      <c r="FN83" s="125"/>
      <c r="FO83" s="125"/>
      <c r="FP83" s="125"/>
      <c r="FQ83" s="125"/>
      <c r="FR83" s="125"/>
      <c r="FS83" s="125"/>
      <c r="FT83" s="125"/>
      <c r="FU83" s="125"/>
      <c r="FV83" s="125"/>
      <c r="FW83" s="125"/>
      <c r="FX83" s="125"/>
      <c r="FY83" s="125"/>
      <c r="FZ83" s="125"/>
      <c r="GA83" s="125"/>
      <c r="GB83" s="125"/>
      <c r="GC83" s="125"/>
      <c r="GD83" s="125"/>
      <c r="GE83" s="125"/>
      <c r="GF83" s="125"/>
      <c r="GG83" s="125"/>
      <c r="GH83" s="125"/>
      <c r="GI83" s="125"/>
      <c r="GJ83" s="125"/>
      <c r="GK83" s="125"/>
    </row>
    <row r="84" spans="1:193" s="73" customFormat="1" ht="21" customHeight="1">
      <c r="A84" s="126" t="s">
        <v>110</v>
      </c>
      <c r="B84" s="127" t="s">
        <v>324</v>
      </c>
      <c r="C84" s="128">
        <v>32</v>
      </c>
      <c r="D84" s="128" t="s">
        <v>321</v>
      </c>
      <c r="E84" s="194"/>
      <c r="F84" s="194"/>
      <c r="G84" s="111">
        <f t="shared" si="18"/>
        <v>0</v>
      </c>
      <c r="H84" s="111">
        <f t="shared" si="19"/>
        <v>0</v>
      </c>
      <c r="I84" s="203">
        <f t="shared" si="20"/>
        <v>0</v>
      </c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  <c r="BI84" s="125"/>
      <c r="BJ84" s="125"/>
      <c r="BK84" s="125"/>
      <c r="BL84" s="125"/>
      <c r="BM84" s="125"/>
      <c r="BN84" s="125"/>
      <c r="BO84" s="125"/>
      <c r="BP84" s="125"/>
      <c r="BQ84" s="125"/>
      <c r="BR84" s="125"/>
      <c r="BS84" s="125"/>
      <c r="BT84" s="125"/>
      <c r="BU84" s="125"/>
      <c r="BV84" s="125"/>
      <c r="BW84" s="125"/>
      <c r="BX84" s="125"/>
      <c r="BY84" s="125"/>
      <c r="BZ84" s="125"/>
      <c r="CA84" s="125"/>
      <c r="CB84" s="125"/>
      <c r="CC84" s="125"/>
      <c r="CD84" s="125"/>
      <c r="CE84" s="125"/>
      <c r="CF84" s="125"/>
      <c r="CG84" s="125"/>
      <c r="CH84" s="125"/>
      <c r="CI84" s="125"/>
      <c r="CJ84" s="125"/>
      <c r="CK84" s="125"/>
      <c r="CL84" s="125"/>
      <c r="CM84" s="125"/>
      <c r="CN84" s="125"/>
      <c r="CO84" s="125"/>
      <c r="CP84" s="125"/>
      <c r="CQ84" s="125"/>
      <c r="CR84" s="125"/>
      <c r="CS84" s="125"/>
      <c r="CT84" s="125"/>
      <c r="CU84" s="125"/>
      <c r="CV84" s="125"/>
      <c r="CW84" s="125"/>
      <c r="CX84" s="125"/>
      <c r="CY84" s="125"/>
      <c r="CZ84" s="125"/>
      <c r="DA84" s="125"/>
      <c r="DB84" s="125"/>
      <c r="DC84" s="125"/>
      <c r="DD84" s="125"/>
      <c r="DE84" s="125"/>
      <c r="DF84" s="125"/>
      <c r="DG84" s="125"/>
      <c r="DH84" s="125"/>
      <c r="DI84" s="125"/>
      <c r="DJ84" s="125"/>
      <c r="DK84" s="125"/>
      <c r="DL84" s="125"/>
      <c r="DM84" s="125"/>
      <c r="DN84" s="125"/>
      <c r="DO84" s="125"/>
      <c r="DP84" s="125"/>
      <c r="DQ84" s="125"/>
      <c r="DR84" s="125"/>
      <c r="DS84" s="125"/>
      <c r="DT84" s="125"/>
      <c r="DU84" s="125"/>
      <c r="DV84" s="125"/>
      <c r="DW84" s="125"/>
      <c r="DX84" s="125"/>
      <c r="DY84" s="125"/>
      <c r="DZ84" s="125"/>
      <c r="EA84" s="125"/>
      <c r="EB84" s="125"/>
      <c r="EC84" s="125"/>
      <c r="ED84" s="125"/>
      <c r="EE84" s="125"/>
      <c r="EF84" s="125"/>
      <c r="EG84" s="125"/>
      <c r="EH84" s="125"/>
      <c r="EI84" s="125"/>
      <c r="EJ84" s="125"/>
      <c r="EK84" s="125"/>
      <c r="EL84" s="125"/>
      <c r="EM84" s="125"/>
      <c r="EN84" s="125"/>
      <c r="EO84" s="125"/>
      <c r="EP84" s="125"/>
      <c r="EQ84" s="125"/>
      <c r="ER84" s="125"/>
      <c r="ES84" s="125"/>
      <c r="ET84" s="125"/>
      <c r="EU84" s="125"/>
      <c r="EV84" s="125"/>
      <c r="EW84" s="125"/>
      <c r="EX84" s="125"/>
      <c r="EY84" s="125"/>
      <c r="EZ84" s="125"/>
      <c r="FA84" s="125"/>
      <c r="FB84" s="125"/>
      <c r="FC84" s="125"/>
      <c r="FD84" s="125"/>
      <c r="FE84" s="125"/>
      <c r="FF84" s="125"/>
      <c r="FG84" s="125"/>
      <c r="FH84" s="125"/>
      <c r="FI84" s="125"/>
      <c r="FJ84" s="125"/>
      <c r="FK84" s="125"/>
      <c r="FL84" s="125"/>
      <c r="FM84" s="125"/>
      <c r="FN84" s="125"/>
      <c r="FO84" s="125"/>
      <c r="FP84" s="125"/>
      <c r="FQ84" s="125"/>
      <c r="FR84" s="125"/>
      <c r="FS84" s="125"/>
      <c r="FT84" s="125"/>
      <c r="FU84" s="125"/>
      <c r="FV84" s="125"/>
      <c r="FW84" s="125"/>
      <c r="FX84" s="125"/>
      <c r="FY84" s="125"/>
      <c r="FZ84" s="125"/>
      <c r="GA84" s="125"/>
      <c r="GB84" s="125"/>
      <c r="GC84" s="125"/>
      <c r="GD84" s="125"/>
      <c r="GE84" s="125"/>
      <c r="GF84" s="125"/>
      <c r="GG84" s="125"/>
      <c r="GH84" s="125"/>
      <c r="GI84" s="125"/>
      <c r="GJ84" s="125"/>
      <c r="GK84" s="125"/>
    </row>
    <row r="85" spans="1:193" s="73" customFormat="1" ht="22.5">
      <c r="A85" s="126" t="s">
        <v>111</v>
      </c>
      <c r="B85" s="127" t="s">
        <v>325</v>
      </c>
      <c r="C85" s="128">
        <v>32</v>
      </c>
      <c r="D85" s="128" t="s">
        <v>321</v>
      </c>
      <c r="E85" s="194"/>
      <c r="F85" s="194"/>
      <c r="G85" s="111">
        <f t="shared" si="18"/>
        <v>0</v>
      </c>
      <c r="H85" s="111">
        <f t="shared" si="19"/>
        <v>0</v>
      </c>
      <c r="I85" s="203">
        <f t="shared" si="20"/>
        <v>0</v>
      </c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P85" s="125"/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  <c r="BI85" s="125"/>
      <c r="BJ85" s="125"/>
      <c r="BK85" s="125"/>
      <c r="BL85" s="125"/>
      <c r="BM85" s="125"/>
      <c r="BN85" s="125"/>
      <c r="BO85" s="125"/>
      <c r="BP85" s="125"/>
      <c r="BQ85" s="125"/>
      <c r="BR85" s="125"/>
      <c r="BS85" s="125"/>
      <c r="BT85" s="125"/>
      <c r="BU85" s="125"/>
      <c r="BV85" s="125"/>
      <c r="BW85" s="125"/>
      <c r="BX85" s="125"/>
      <c r="BY85" s="125"/>
      <c r="BZ85" s="125"/>
      <c r="CA85" s="125"/>
      <c r="CB85" s="125"/>
      <c r="CC85" s="125"/>
      <c r="CD85" s="125"/>
      <c r="CE85" s="125"/>
      <c r="CF85" s="125"/>
      <c r="CG85" s="125"/>
      <c r="CH85" s="125"/>
      <c r="CI85" s="125"/>
      <c r="CJ85" s="125"/>
      <c r="CK85" s="125"/>
      <c r="CL85" s="125"/>
      <c r="CM85" s="125"/>
      <c r="CN85" s="125"/>
      <c r="CO85" s="125"/>
      <c r="CP85" s="125"/>
      <c r="CQ85" s="125"/>
      <c r="CR85" s="125"/>
      <c r="CS85" s="125"/>
      <c r="CT85" s="125"/>
      <c r="CU85" s="125"/>
      <c r="CV85" s="125"/>
      <c r="CW85" s="125"/>
      <c r="CX85" s="125"/>
      <c r="CY85" s="125"/>
      <c r="CZ85" s="125"/>
      <c r="DA85" s="125"/>
      <c r="DB85" s="125"/>
      <c r="DC85" s="125"/>
      <c r="DD85" s="125"/>
      <c r="DE85" s="125"/>
      <c r="DF85" s="125"/>
      <c r="DG85" s="125"/>
      <c r="DH85" s="125"/>
      <c r="DI85" s="125"/>
      <c r="DJ85" s="125"/>
      <c r="DK85" s="125"/>
      <c r="DL85" s="125"/>
      <c r="DM85" s="125"/>
      <c r="DN85" s="125"/>
      <c r="DO85" s="125"/>
      <c r="DP85" s="125"/>
      <c r="DQ85" s="125"/>
      <c r="DR85" s="125"/>
      <c r="DS85" s="125"/>
      <c r="DT85" s="125"/>
      <c r="DU85" s="125"/>
      <c r="DV85" s="125"/>
      <c r="DW85" s="125"/>
      <c r="DX85" s="125"/>
      <c r="DY85" s="125"/>
      <c r="DZ85" s="125"/>
      <c r="EA85" s="125"/>
      <c r="EB85" s="125"/>
      <c r="EC85" s="125"/>
      <c r="ED85" s="125"/>
      <c r="EE85" s="125"/>
      <c r="EF85" s="125"/>
      <c r="EG85" s="125"/>
      <c r="EH85" s="125"/>
      <c r="EI85" s="125"/>
      <c r="EJ85" s="125"/>
      <c r="EK85" s="125"/>
      <c r="EL85" s="125"/>
      <c r="EM85" s="125"/>
      <c r="EN85" s="125"/>
      <c r="EO85" s="125"/>
      <c r="EP85" s="125"/>
      <c r="EQ85" s="125"/>
      <c r="ER85" s="125"/>
      <c r="ES85" s="125"/>
      <c r="ET85" s="125"/>
      <c r="EU85" s="125"/>
      <c r="EV85" s="125"/>
      <c r="EW85" s="125"/>
      <c r="EX85" s="125"/>
      <c r="EY85" s="125"/>
      <c r="EZ85" s="125"/>
      <c r="FA85" s="125"/>
      <c r="FB85" s="125"/>
      <c r="FC85" s="125"/>
      <c r="FD85" s="125"/>
      <c r="FE85" s="125"/>
      <c r="FF85" s="125"/>
      <c r="FG85" s="125"/>
      <c r="FH85" s="125"/>
      <c r="FI85" s="125"/>
      <c r="FJ85" s="125"/>
      <c r="FK85" s="125"/>
      <c r="FL85" s="125"/>
      <c r="FM85" s="125"/>
      <c r="FN85" s="125"/>
      <c r="FO85" s="125"/>
      <c r="FP85" s="125"/>
      <c r="FQ85" s="125"/>
      <c r="FR85" s="125"/>
      <c r="FS85" s="125"/>
      <c r="FT85" s="125"/>
      <c r="FU85" s="125"/>
      <c r="FV85" s="125"/>
      <c r="FW85" s="125"/>
      <c r="FX85" s="125"/>
      <c r="FY85" s="125"/>
      <c r="FZ85" s="125"/>
      <c r="GA85" s="125"/>
      <c r="GB85" s="125"/>
      <c r="GC85" s="125"/>
      <c r="GD85" s="125"/>
      <c r="GE85" s="125"/>
      <c r="GF85" s="125"/>
      <c r="GG85" s="125"/>
      <c r="GH85" s="125"/>
      <c r="GI85" s="125"/>
      <c r="GJ85" s="125"/>
      <c r="GK85" s="125"/>
    </row>
    <row r="86" spans="1:193" s="73" customFormat="1" ht="23.25" thickBot="1">
      <c r="A86" s="126" t="s">
        <v>112</v>
      </c>
      <c r="B86" s="127" t="s">
        <v>326</v>
      </c>
      <c r="C86" s="128">
        <v>12</v>
      </c>
      <c r="D86" s="128" t="s">
        <v>321</v>
      </c>
      <c r="E86" s="194"/>
      <c r="F86" s="194"/>
      <c r="G86" s="111">
        <f t="shared" si="18"/>
        <v>0</v>
      </c>
      <c r="H86" s="111">
        <f t="shared" si="19"/>
        <v>0</v>
      </c>
      <c r="I86" s="203">
        <f t="shared" si="20"/>
        <v>0</v>
      </c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  <c r="BI86" s="125"/>
      <c r="BJ86" s="125"/>
      <c r="BK86" s="125"/>
      <c r="BL86" s="125"/>
      <c r="BM86" s="125"/>
      <c r="BN86" s="125"/>
      <c r="BO86" s="125"/>
      <c r="BP86" s="125"/>
      <c r="BQ86" s="125"/>
      <c r="BR86" s="125"/>
      <c r="BS86" s="125"/>
      <c r="BT86" s="125"/>
      <c r="BU86" s="125"/>
      <c r="BV86" s="125"/>
      <c r="BW86" s="125"/>
      <c r="BX86" s="125"/>
      <c r="BY86" s="125"/>
      <c r="BZ86" s="125"/>
      <c r="CA86" s="125"/>
      <c r="CB86" s="125"/>
      <c r="CC86" s="125"/>
      <c r="CD86" s="125"/>
      <c r="CE86" s="125"/>
      <c r="CF86" s="125"/>
      <c r="CG86" s="125"/>
      <c r="CH86" s="125"/>
      <c r="CI86" s="125"/>
      <c r="CJ86" s="125"/>
      <c r="CK86" s="125"/>
      <c r="CL86" s="125"/>
      <c r="CM86" s="125"/>
      <c r="CN86" s="125"/>
      <c r="CO86" s="125"/>
      <c r="CP86" s="125"/>
      <c r="CQ86" s="125"/>
      <c r="CR86" s="125"/>
      <c r="CS86" s="125"/>
      <c r="CT86" s="125"/>
      <c r="CU86" s="125"/>
      <c r="CV86" s="125"/>
      <c r="CW86" s="125"/>
      <c r="CX86" s="125"/>
      <c r="CY86" s="125"/>
      <c r="CZ86" s="125"/>
      <c r="DA86" s="125"/>
      <c r="DB86" s="125"/>
      <c r="DC86" s="125"/>
      <c r="DD86" s="125"/>
      <c r="DE86" s="125"/>
      <c r="DF86" s="125"/>
      <c r="DG86" s="125"/>
      <c r="DH86" s="125"/>
      <c r="DI86" s="125"/>
      <c r="DJ86" s="125"/>
      <c r="DK86" s="125"/>
      <c r="DL86" s="125"/>
      <c r="DM86" s="125"/>
      <c r="DN86" s="125"/>
      <c r="DO86" s="125"/>
      <c r="DP86" s="125"/>
      <c r="DQ86" s="125"/>
      <c r="DR86" s="125"/>
      <c r="DS86" s="125"/>
      <c r="DT86" s="125"/>
      <c r="DU86" s="125"/>
      <c r="DV86" s="125"/>
      <c r="DW86" s="125"/>
      <c r="DX86" s="125"/>
      <c r="DY86" s="125"/>
      <c r="DZ86" s="125"/>
      <c r="EA86" s="125"/>
      <c r="EB86" s="125"/>
      <c r="EC86" s="125"/>
      <c r="ED86" s="125"/>
      <c r="EE86" s="125"/>
      <c r="EF86" s="125"/>
      <c r="EG86" s="125"/>
      <c r="EH86" s="125"/>
      <c r="EI86" s="125"/>
      <c r="EJ86" s="125"/>
      <c r="EK86" s="125"/>
      <c r="EL86" s="125"/>
      <c r="EM86" s="125"/>
      <c r="EN86" s="125"/>
      <c r="EO86" s="125"/>
      <c r="EP86" s="125"/>
      <c r="EQ86" s="125"/>
      <c r="ER86" s="125"/>
      <c r="ES86" s="125"/>
      <c r="ET86" s="125"/>
      <c r="EU86" s="125"/>
      <c r="EV86" s="125"/>
      <c r="EW86" s="125"/>
      <c r="EX86" s="125"/>
      <c r="EY86" s="125"/>
      <c r="EZ86" s="125"/>
      <c r="FA86" s="125"/>
      <c r="FB86" s="125"/>
      <c r="FC86" s="125"/>
      <c r="FD86" s="125"/>
      <c r="FE86" s="125"/>
      <c r="FF86" s="125"/>
      <c r="FG86" s="125"/>
      <c r="FH86" s="125"/>
      <c r="FI86" s="125"/>
      <c r="FJ86" s="125"/>
      <c r="FK86" s="125"/>
      <c r="FL86" s="125"/>
      <c r="FM86" s="125"/>
      <c r="FN86" s="125"/>
      <c r="FO86" s="125"/>
      <c r="FP86" s="125"/>
      <c r="FQ86" s="125"/>
      <c r="FR86" s="125"/>
      <c r="FS86" s="125"/>
      <c r="FT86" s="125"/>
      <c r="FU86" s="125"/>
      <c r="FV86" s="125"/>
      <c r="FW86" s="125"/>
      <c r="FX86" s="125"/>
      <c r="FY86" s="125"/>
      <c r="FZ86" s="125"/>
      <c r="GA86" s="125"/>
      <c r="GB86" s="125"/>
      <c r="GC86" s="125"/>
      <c r="GD86" s="125"/>
      <c r="GE86" s="125"/>
      <c r="GF86" s="125"/>
      <c r="GG86" s="125"/>
      <c r="GH86" s="125"/>
      <c r="GI86" s="125"/>
      <c r="GJ86" s="125"/>
      <c r="GK86" s="125"/>
    </row>
    <row r="87" spans="1:193" s="73" customFormat="1" ht="12" thickBot="1">
      <c r="A87" s="37" t="s">
        <v>61</v>
      </c>
      <c r="B87" s="38" t="s">
        <v>62</v>
      </c>
      <c r="C87" s="26"/>
      <c r="D87" s="26"/>
      <c r="E87" s="26"/>
      <c r="F87" s="26"/>
      <c r="G87" s="129"/>
      <c r="H87" s="129"/>
      <c r="I87" s="130"/>
    </row>
    <row r="88" spans="1:193" s="73" customFormat="1" ht="12" thickBot="1">
      <c r="A88" s="27" t="s">
        <v>178</v>
      </c>
      <c r="B88" s="28" t="s">
        <v>327</v>
      </c>
      <c r="C88" s="31">
        <v>1</v>
      </c>
      <c r="D88" s="31" t="s">
        <v>213</v>
      </c>
      <c r="E88" s="194"/>
      <c r="F88" s="194"/>
      <c r="G88" s="111">
        <f t="shared" si="18"/>
        <v>0</v>
      </c>
      <c r="H88" s="111">
        <f t="shared" si="19"/>
        <v>0</v>
      </c>
      <c r="I88" s="203">
        <f t="shared" si="20"/>
        <v>0</v>
      </c>
    </row>
    <row r="89" spans="1:193" s="73" customFormat="1" ht="12" thickBot="1">
      <c r="A89" s="37" t="s">
        <v>179</v>
      </c>
      <c r="B89" s="38" t="s">
        <v>63</v>
      </c>
      <c r="C89" s="26"/>
      <c r="D89" s="26"/>
      <c r="E89" s="26"/>
      <c r="F89" s="26"/>
      <c r="G89" s="129"/>
      <c r="H89" s="129"/>
      <c r="I89" s="130"/>
    </row>
    <row r="90" spans="1:193" s="73" customFormat="1" ht="12" thickBot="1">
      <c r="A90" s="27" t="s">
        <v>180</v>
      </c>
      <c r="B90" s="28" t="s">
        <v>170</v>
      </c>
      <c r="C90" s="31">
        <v>48</v>
      </c>
      <c r="D90" s="31" t="s">
        <v>209</v>
      </c>
      <c r="E90" s="194"/>
      <c r="F90" s="194"/>
      <c r="G90" s="111">
        <f t="shared" si="18"/>
        <v>0</v>
      </c>
      <c r="H90" s="111">
        <f t="shared" si="19"/>
        <v>0</v>
      </c>
      <c r="I90" s="203">
        <f t="shared" si="20"/>
        <v>0</v>
      </c>
    </row>
    <row r="91" spans="1:193" s="73" customFormat="1" ht="12" thickBot="1">
      <c r="A91" s="37">
        <v>3</v>
      </c>
      <c r="B91" s="38" t="s">
        <v>64</v>
      </c>
      <c r="C91" s="26"/>
      <c r="D91" s="26"/>
      <c r="E91" s="26"/>
      <c r="F91" s="26"/>
      <c r="H91" s="131" t="s">
        <v>328</v>
      </c>
      <c r="I91" s="132">
        <f>SUM(I81:I90)</f>
        <v>0</v>
      </c>
    </row>
    <row r="92" spans="1:193" s="112" customFormat="1" ht="12" thickBot="1">
      <c r="A92" s="37" t="s">
        <v>65</v>
      </c>
      <c r="B92" s="38" t="s">
        <v>66</v>
      </c>
      <c r="C92" s="26"/>
      <c r="D92" s="26"/>
      <c r="E92" s="26"/>
      <c r="F92" s="26"/>
      <c r="G92" s="129"/>
      <c r="H92" s="129"/>
      <c r="I92" s="130"/>
    </row>
    <row r="93" spans="1:193" s="112" customFormat="1" ht="34.5" thickBot="1">
      <c r="A93" s="27" t="s">
        <v>377</v>
      </c>
      <c r="B93" s="133" t="s">
        <v>348</v>
      </c>
      <c r="C93" s="31">
        <v>32</v>
      </c>
      <c r="D93" s="31" t="s">
        <v>229</v>
      </c>
      <c r="E93" s="194"/>
      <c r="F93" s="194"/>
      <c r="G93" s="111">
        <f t="shared" si="18"/>
        <v>0</v>
      </c>
      <c r="H93" s="111">
        <f t="shared" si="19"/>
        <v>0</v>
      </c>
      <c r="I93" s="203">
        <f t="shared" si="20"/>
        <v>0</v>
      </c>
    </row>
    <row r="94" spans="1:193" s="112" customFormat="1" ht="12" thickBot="1">
      <c r="A94" s="37" t="s">
        <v>67</v>
      </c>
      <c r="B94" s="38" t="s">
        <v>68</v>
      </c>
      <c r="C94" s="26"/>
      <c r="D94" s="26"/>
      <c r="E94" s="26"/>
      <c r="F94" s="26"/>
      <c r="G94" s="129"/>
      <c r="H94" s="129"/>
      <c r="I94" s="130"/>
    </row>
    <row r="95" spans="1:193" s="112" customFormat="1" ht="12" thickBot="1">
      <c r="A95" s="27" t="s">
        <v>69</v>
      </c>
      <c r="B95" s="28" t="s">
        <v>239</v>
      </c>
      <c r="C95" s="31">
        <v>1</v>
      </c>
      <c r="D95" s="31" t="s">
        <v>210</v>
      </c>
      <c r="E95" s="194"/>
      <c r="F95" s="194"/>
      <c r="G95" s="111">
        <f t="shared" si="18"/>
        <v>0</v>
      </c>
      <c r="H95" s="111">
        <f t="shared" si="19"/>
        <v>0</v>
      </c>
      <c r="I95" s="203">
        <f t="shared" si="20"/>
        <v>0</v>
      </c>
    </row>
    <row r="96" spans="1:193" s="112" customFormat="1" ht="12" thickBot="1">
      <c r="A96" s="37" t="s">
        <v>70</v>
      </c>
      <c r="B96" s="38" t="s">
        <v>176</v>
      </c>
      <c r="C96" s="26"/>
      <c r="D96" s="26"/>
      <c r="E96" s="26"/>
      <c r="F96" s="26"/>
      <c r="G96" s="129"/>
      <c r="H96" s="129"/>
      <c r="I96" s="130"/>
    </row>
    <row r="97" spans="1:9" s="112" customFormat="1" ht="23.25" thickBot="1">
      <c r="A97" s="27" t="s">
        <v>71</v>
      </c>
      <c r="B97" s="28" t="s">
        <v>329</v>
      </c>
      <c r="C97" s="31">
        <v>2</v>
      </c>
      <c r="D97" s="31" t="s">
        <v>210</v>
      </c>
      <c r="E97" s="194"/>
      <c r="F97" s="194"/>
      <c r="G97" s="111">
        <f t="shared" si="18"/>
        <v>0</v>
      </c>
      <c r="H97" s="111">
        <f t="shared" si="19"/>
        <v>0</v>
      </c>
      <c r="I97" s="203">
        <f t="shared" si="20"/>
        <v>0</v>
      </c>
    </row>
    <row r="98" spans="1:9" s="112" customFormat="1" ht="12" thickBot="1">
      <c r="A98" s="37" t="s">
        <v>72</v>
      </c>
      <c r="B98" s="38" t="s">
        <v>270</v>
      </c>
      <c r="C98" s="26"/>
      <c r="D98" s="26"/>
      <c r="E98" s="26"/>
      <c r="F98" s="26"/>
      <c r="G98" s="129"/>
      <c r="H98" s="129"/>
      <c r="I98" s="130"/>
    </row>
    <row r="99" spans="1:9" s="112" customFormat="1" ht="12" thickBot="1">
      <c r="A99" s="27" t="s">
        <v>73</v>
      </c>
      <c r="B99" s="133" t="s">
        <v>330</v>
      </c>
      <c r="C99" s="31">
        <v>1</v>
      </c>
      <c r="D99" s="31" t="s">
        <v>213</v>
      </c>
      <c r="E99" s="194"/>
      <c r="F99" s="194"/>
      <c r="G99" s="111">
        <f t="shared" si="18"/>
        <v>0</v>
      </c>
      <c r="H99" s="111">
        <f t="shared" si="19"/>
        <v>0</v>
      </c>
      <c r="I99" s="203">
        <f t="shared" si="20"/>
        <v>0</v>
      </c>
    </row>
    <row r="100" spans="1:9" s="112" customFormat="1" ht="12" thickBot="1">
      <c r="A100" s="37" t="s">
        <v>74</v>
      </c>
      <c r="B100" s="38" t="s">
        <v>75</v>
      </c>
      <c r="C100" s="26"/>
      <c r="D100" s="26"/>
      <c r="E100" s="26"/>
      <c r="F100" s="26"/>
      <c r="H100" s="131" t="s">
        <v>331</v>
      </c>
      <c r="I100" s="132">
        <f>SUM(I93:I99)</f>
        <v>0</v>
      </c>
    </row>
    <row r="101" spans="1:9" s="112" customFormat="1" ht="12" thickBot="1">
      <c r="A101" s="27" t="s">
        <v>76</v>
      </c>
      <c r="B101" s="28" t="s">
        <v>332</v>
      </c>
      <c r="C101" s="31">
        <v>50</v>
      </c>
      <c r="D101" s="31" t="s">
        <v>209</v>
      </c>
      <c r="E101" s="194"/>
      <c r="F101" s="194"/>
      <c r="G101" s="111">
        <f t="shared" si="18"/>
        <v>0</v>
      </c>
      <c r="H101" s="111">
        <f t="shared" si="19"/>
        <v>0</v>
      </c>
      <c r="I101" s="203">
        <f t="shared" si="20"/>
        <v>0</v>
      </c>
    </row>
    <row r="102" spans="1:9" s="73" customFormat="1" ht="12" thickBot="1">
      <c r="A102" s="37">
        <v>5</v>
      </c>
      <c r="B102" s="38" t="s">
        <v>149</v>
      </c>
      <c r="C102" s="26"/>
      <c r="D102" s="26"/>
      <c r="E102" s="26"/>
      <c r="F102" s="26"/>
      <c r="G102" s="129"/>
      <c r="H102" s="129"/>
      <c r="I102" s="130"/>
    </row>
    <row r="103" spans="1:9" s="112" customFormat="1" ht="22.5">
      <c r="A103" s="27" t="s">
        <v>77</v>
      </c>
      <c r="B103" s="28" t="s">
        <v>230</v>
      </c>
      <c r="C103" s="31">
        <v>40</v>
      </c>
      <c r="D103" s="31" t="s">
        <v>209</v>
      </c>
      <c r="E103" s="194"/>
      <c r="F103" s="194"/>
      <c r="G103" s="111">
        <f t="shared" si="18"/>
        <v>0</v>
      </c>
      <c r="H103" s="111">
        <f t="shared" si="19"/>
        <v>0</v>
      </c>
      <c r="I103" s="203">
        <f t="shared" si="20"/>
        <v>0</v>
      </c>
    </row>
    <row r="104" spans="1:9" s="112" customFormat="1" ht="22.5">
      <c r="A104" s="27" t="s">
        <v>78</v>
      </c>
      <c r="B104" s="28" t="s">
        <v>333</v>
      </c>
      <c r="C104" s="31">
        <v>40</v>
      </c>
      <c r="D104" s="31" t="s">
        <v>209</v>
      </c>
      <c r="E104" s="194"/>
      <c r="F104" s="194"/>
      <c r="G104" s="111">
        <f t="shared" si="18"/>
        <v>0</v>
      </c>
      <c r="H104" s="111">
        <f t="shared" si="19"/>
        <v>0</v>
      </c>
      <c r="I104" s="203">
        <f t="shared" si="20"/>
        <v>0</v>
      </c>
    </row>
    <row r="105" spans="1:9" s="112" customFormat="1" ht="23.25" thickBot="1">
      <c r="A105" s="27" t="s">
        <v>79</v>
      </c>
      <c r="B105" s="28" t="s">
        <v>334</v>
      </c>
      <c r="C105" s="31">
        <v>80</v>
      </c>
      <c r="D105" s="31" t="s">
        <v>209</v>
      </c>
      <c r="E105" s="194"/>
      <c r="F105" s="194"/>
      <c r="G105" s="111">
        <f t="shared" si="18"/>
        <v>0</v>
      </c>
      <c r="H105" s="111">
        <f t="shared" si="19"/>
        <v>0</v>
      </c>
      <c r="I105" s="203">
        <f t="shared" si="20"/>
        <v>0</v>
      </c>
    </row>
    <row r="106" spans="1:9" s="73" customFormat="1" ht="12" thickBot="1">
      <c r="A106" s="37">
        <v>6</v>
      </c>
      <c r="B106" s="38" t="s">
        <v>80</v>
      </c>
      <c r="C106" s="26"/>
      <c r="D106" s="26"/>
      <c r="E106" s="26"/>
      <c r="F106" s="26"/>
      <c r="H106" s="131" t="s">
        <v>188</v>
      </c>
      <c r="I106" s="132">
        <f>SUM(I101:I105)</f>
        <v>0</v>
      </c>
    </row>
    <row r="107" spans="1:9" s="202" customFormat="1" ht="22.5">
      <c r="A107" s="35" t="s">
        <v>81</v>
      </c>
      <c r="B107" s="36" t="s">
        <v>335</v>
      </c>
      <c r="C107" s="200">
        <v>200</v>
      </c>
      <c r="D107" s="200" t="s">
        <v>209</v>
      </c>
      <c r="E107" s="194"/>
      <c r="F107" s="194"/>
      <c r="G107" s="201">
        <f t="shared" si="18"/>
        <v>0</v>
      </c>
      <c r="H107" s="201">
        <f t="shared" si="19"/>
        <v>0</v>
      </c>
      <c r="I107" s="203">
        <f t="shared" si="20"/>
        <v>0</v>
      </c>
    </row>
    <row r="108" spans="1:9" s="202" customFormat="1" ht="22.5">
      <c r="A108" s="35" t="s">
        <v>82</v>
      </c>
      <c r="B108" s="36" t="s">
        <v>336</v>
      </c>
      <c r="C108" s="200">
        <v>80</v>
      </c>
      <c r="D108" s="200" t="s">
        <v>209</v>
      </c>
      <c r="E108" s="194"/>
      <c r="F108" s="194"/>
      <c r="G108" s="201">
        <f t="shared" ref="G108:G123" si="21">E108*C108</f>
        <v>0</v>
      </c>
      <c r="H108" s="201">
        <f t="shared" ref="H108:H123" si="22">F108*C108</f>
        <v>0</v>
      </c>
      <c r="I108" s="203">
        <f t="shared" ref="I108:I123" si="23">G108+H108</f>
        <v>0</v>
      </c>
    </row>
    <row r="109" spans="1:9" s="112" customFormat="1" ht="12" thickBot="1">
      <c r="A109" s="27" t="s">
        <v>83</v>
      </c>
      <c r="B109" s="28" t="s">
        <v>171</v>
      </c>
      <c r="C109" s="31">
        <v>4</v>
      </c>
      <c r="D109" s="31" t="s">
        <v>213</v>
      </c>
      <c r="E109" s="194"/>
      <c r="F109" s="194"/>
      <c r="G109" s="111">
        <f t="shared" si="21"/>
        <v>0</v>
      </c>
      <c r="H109" s="111">
        <f t="shared" si="22"/>
        <v>0</v>
      </c>
      <c r="I109" s="203">
        <f t="shared" si="23"/>
        <v>0</v>
      </c>
    </row>
    <row r="110" spans="1:9" s="73" customFormat="1" ht="12" thickBot="1">
      <c r="A110" s="37">
        <v>7</v>
      </c>
      <c r="B110" s="38" t="s">
        <v>84</v>
      </c>
      <c r="C110" s="26"/>
      <c r="D110" s="26"/>
      <c r="E110" s="26"/>
      <c r="F110" s="26"/>
      <c r="H110" s="131" t="s">
        <v>208</v>
      </c>
      <c r="I110" s="132">
        <f>SUM(I107:I109)</f>
        <v>0</v>
      </c>
    </row>
    <row r="111" spans="1:9" s="73" customFormat="1" ht="22.5">
      <c r="A111" s="27" t="s">
        <v>115</v>
      </c>
      <c r="B111" s="28" t="s">
        <v>240</v>
      </c>
      <c r="C111" s="31">
        <v>120</v>
      </c>
      <c r="D111" s="31" t="s">
        <v>209</v>
      </c>
      <c r="E111" s="194"/>
      <c r="F111" s="194"/>
      <c r="G111" s="111">
        <f t="shared" si="21"/>
        <v>0</v>
      </c>
      <c r="H111" s="111">
        <f t="shared" si="22"/>
        <v>0</v>
      </c>
      <c r="I111" s="203">
        <f t="shared" si="23"/>
        <v>0</v>
      </c>
    </row>
    <row r="112" spans="1:9" s="73" customFormat="1" ht="22.5">
      <c r="A112" s="27" t="s">
        <v>116</v>
      </c>
      <c r="B112" s="28" t="s">
        <v>337</v>
      </c>
      <c r="C112" s="31">
        <v>80</v>
      </c>
      <c r="D112" s="31" t="s">
        <v>209</v>
      </c>
      <c r="E112" s="194"/>
      <c r="F112" s="194"/>
      <c r="G112" s="111">
        <f t="shared" ref="G112:G114" si="24">E112*C112</f>
        <v>0</v>
      </c>
      <c r="H112" s="111">
        <f t="shared" ref="H112:H114" si="25">F112*C112</f>
        <v>0</v>
      </c>
      <c r="I112" s="203">
        <f t="shared" ref="I112:I114" si="26">G112+H112</f>
        <v>0</v>
      </c>
    </row>
    <row r="113" spans="1:9" s="73" customFormat="1">
      <c r="A113" s="27" t="s">
        <v>143</v>
      </c>
      <c r="B113" s="28" t="s">
        <v>338</v>
      </c>
      <c r="C113" s="31">
        <v>4</v>
      </c>
      <c r="D113" s="31" t="s">
        <v>211</v>
      </c>
      <c r="E113" s="194"/>
      <c r="F113" s="194"/>
      <c r="G113" s="111">
        <f t="shared" si="24"/>
        <v>0</v>
      </c>
      <c r="H113" s="111">
        <f t="shared" si="25"/>
        <v>0</v>
      </c>
      <c r="I113" s="203">
        <f t="shared" si="26"/>
        <v>0</v>
      </c>
    </row>
    <row r="114" spans="1:9" s="73" customFormat="1" ht="12" thickBot="1">
      <c r="A114" s="27" t="s">
        <v>144</v>
      </c>
      <c r="B114" s="28" t="s">
        <v>231</v>
      </c>
      <c r="C114" s="29">
        <v>80</v>
      </c>
      <c r="D114" s="29" t="s">
        <v>210</v>
      </c>
      <c r="E114" s="195"/>
      <c r="F114" s="195"/>
      <c r="G114" s="106">
        <f t="shared" si="24"/>
        <v>0</v>
      </c>
      <c r="H114" s="106">
        <f t="shared" si="25"/>
        <v>0</v>
      </c>
      <c r="I114" s="204">
        <f t="shared" si="26"/>
        <v>0</v>
      </c>
    </row>
    <row r="115" spans="1:9" s="73" customFormat="1" ht="12" thickBot="1">
      <c r="A115" s="37">
        <v>8</v>
      </c>
      <c r="B115" s="38" t="s">
        <v>243</v>
      </c>
      <c r="C115" s="26"/>
      <c r="D115" s="26"/>
      <c r="E115" s="26"/>
      <c r="F115" s="26"/>
      <c r="G115" s="129"/>
      <c r="H115" s="129"/>
      <c r="I115" s="130"/>
    </row>
    <row r="116" spans="1:9" s="73" customFormat="1">
      <c r="A116" s="27" t="s">
        <v>113</v>
      </c>
      <c r="B116" s="28" t="s">
        <v>241</v>
      </c>
      <c r="C116" s="31">
        <v>54</v>
      </c>
      <c r="D116" s="31" t="s">
        <v>339</v>
      </c>
      <c r="E116" s="194"/>
      <c r="F116" s="194"/>
      <c r="G116" s="111">
        <f t="shared" si="21"/>
        <v>0</v>
      </c>
      <c r="H116" s="111">
        <f t="shared" si="22"/>
        <v>0</v>
      </c>
      <c r="I116" s="203">
        <f t="shared" si="23"/>
        <v>0</v>
      </c>
    </row>
    <row r="117" spans="1:9" s="73" customFormat="1" ht="12" thickBot="1">
      <c r="A117" s="27" t="s">
        <v>114</v>
      </c>
      <c r="B117" s="28" t="s">
        <v>340</v>
      </c>
      <c r="C117" s="31">
        <v>54</v>
      </c>
      <c r="D117" s="31" t="s">
        <v>339</v>
      </c>
      <c r="E117" s="194"/>
      <c r="F117" s="194"/>
      <c r="G117" s="111">
        <f t="shared" ref="G117" si="27">E117*C117</f>
        <v>0</v>
      </c>
      <c r="H117" s="111">
        <f t="shared" ref="H117" si="28">F117*C117</f>
        <v>0</v>
      </c>
      <c r="I117" s="203">
        <f t="shared" ref="I117" si="29">G117+H117</f>
        <v>0</v>
      </c>
    </row>
    <row r="118" spans="1:9" s="73" customFormat="1" ht="12" thickBot="1">
      <c r="A118" s="37">
        <v>9</v>
      </c>
      <c r="B118" s="38" t="s">
        <v>119</v>
      </c>
      <c r="C118" s="26"/>
      <c r="D118" s="26"/>
      <c r="E118" s="26"/>
      <c r="F118" s="26"/>
      <c r="H118" s="131" t="s">
        <v>182</v>
      </c>
      <c r="I118" s="132">
        <f>SUM(I116:I117)</f>
        <v>0</v>
      </c>
    </row>
    <row r="119" spans="1:9" s="73" customFormat="1" ht="18.95" customHeight="1">
      <c r="A119" s="27" t="s">
        <v>120</v>
      </c>
      <c r="B119" s="28" t="s">
        <v>341</v>
      </c>
      <c r="C119" s="31">
        <v>1</v>
      </c>
      <c r="D119" s="31" t="s">
        <v>213</v>
      </c>
      <c r="E119" s="194"/>
      <c r="F119" s="194"/>
      <c r="G119" s="111">
        <f t="shared" si="21"/>
        <v>0</v>
      </c>
      <c r="H119" s="111">
        <f t="shared" si="22"/>
        <v>0</v>
      </c>
      <c r="I119" s="203">
        <f t="shared" si="23"/>
        <v>0</v>
      </c>
    </row>
    <row r="120" spans="1:9" s="73" customFormat="1" ht="12" thickBot="1">
      <c r="A120" s="27" t="s">
        <v>121</v>
      </c>
      <c r="B120" s="28" t="s">
        <v>342</v>
      </c>
      <c r="C120" s="31">
        <v>1</v>
      </c>
      <c r="D120" s="31" t="s">
        <v>213</v>
      </c>
      <c r="E120" s="194"/>
      <c r="F120" s="194"/>
      <c r="G120" s="111">
        <f t="shared" si="21"/>
        <v>0</v>
      </c>
      <c r="H120" s="111">
        <f t="shared" si="22"/>
        <v>0</v>
      </c>
      <c r="I120" s="203">
        <f t="shared" si="23"/>
        <v>0</v>
      </c>
    </row>
    <row r="121" spans="1:9" s="73" customFormat="1" ht="12" thickBot="1">
      <c r="A121" s="37">
        <v>10</v>
      </c>
      <c r="B121" s="38" t="s">
        <v>85</v>
      </c>
      <c r="C121" s="26"/>
      <c r="D121" s="26"/>
      <c r="E121" s="26"/>
      <c r="F121" s="26"/>
      <c r="H121" s="131" t="s">
        <v>207</v>
      </c>
      <c r="I121" s="132">
        <f>SUM(I119:I120)</f>
        <v>0</v>
      </c>
    </row>
    <row r="122" spans="1:9" s="73" customFormat="1">
      <c r="A122" s="27" t="s">
        <v>117</v>
      </c>
      <c r="B122" s="28" t="s">
        <v>378</v>
      </c>
      <c r="C122" s="31">
        <v>24</v>
      </c>
      <c r="D122" s="31" t="s">
        <v>209</v>
      </c>
      <c r="E122" s="194"/>
      <c r="F122" s="194"/>
      <c r="G122" s="111">
        <f t="shared" si="21"/>
        <v>0</v>
      </c>
      <c r="H122" s="111">
        <f t="shared" si="22"/>
        <v>0</v>
      </c>
      <c r="I122" s="203">
        <f t="shared" si="23"/>
        <v>0</v>
      </c>
    </row>
    <row r="123" spans="1:9" s="73" customFormat="1" ht="34.5" thickBot="1">
      <c r="A123" s="34" t="s">
        <v>118</v>
      </c>
      <c r="B123" s="28" t="s">
        <v>379</v>
      </c>
      <c r="C123" s="31">
        <v>32</v>
      </c>
      <c r="D123" s="31" t="s">
        <v>209</v>
      </c>
      <c r="E123" s="194"/>
      <c r="F123" s="194"/>
      <c r="G123" s="111">
        <f t="shared" si="21"/>
        <v>0</v>
      </c>
      <c r="H123" s="111">
        <f t="shared" si="22"/>
        <v>0</v>
      </c>
      <c r="I123" s="203">
        <f t="shared" si="23"/>
        <v>0</v>
      </c>
    </row>
    <row r="124" spans="1:9" s="73" customFormat="1" ht="12" thickBot="1">
      <c r="A124" s="209"/>
      <c r="B124" s="210"/>
      <c r="C124" s="211"/>
      <c r="D124" s="211"/>
      <c r="E124" s="211"/>
      <c r="F124" s="211"/>
      <c r="G124" s="109"/>
      <c r="H124" s="219" t="s">
        <v>277</v>
      </c>
      <c r="I124" s="212">
        <f>SUM(I111:I114,I122:I123)</f>
        <v>0</v>
      </c>
    </row>
    <row r="125" spans="1:9" s="73" customFormat="1">
      <c r="A125" s="213"/>
      <c r="B125" s="214"/>
      <c r="C125" s="215"/>
      <c r="D125" s="216"/>
      <c r="E125" s="217"/>
      <c r="F125" s="217"/>
      <c r="G125" s="218"/>
      <c r="H125" s="218"/>
      <c r="I125" s="218"/>
    </row>
    <row r="126" spans="1:9">
      <c r="A126" s="134" t="s">
        <v>86</v>
      </c>
      <c r="B126" s="134"/>
      <c r="C126" s="134"/>
      <c r="D126" s="134"/>
      <c r="E126" s="134"/>
      <c r="F126" s="134"/>
      <c r="G126" s="134"/>
      <c r="H126" s="135"/>
      <c r="I126" s="135">
        <f>I124+I121+I118+I110+I106+I100+I91+I80+I57</f>
        <v>0</v>
      </c>
    </row>
  </sheetData>
  <protectedRanges>
    <protectedRange sqref="E13:F125" name="Intervalo1"/>
  </protectedRanges>
  <mergeCells count="4">
    <mergeCell ref="A6:I7"/>
    <mergeCell ref="A9:G9"/>
    <mergeCell ref="E10:F10"/>
    <mergeCell ref="G10:H10"/>
  </mergeCells>
  <phoneticPr fontId="20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resumo</vt:lpstr>
      <vt:lpstr>Materiais e equipamentos</vt:lpstr>
      <vt:lpstr>Serviços</vt:lpstr>
    </vt:vector>
  </TitlesOfParts>
  <Manager/>
  <Company>LT Consult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precificação de datacenter</dc:title>
  <dc:subject/>
  <dc:creator>Luis Tossi</dc:creator>
  <cp:keywords/>
  <dc:description/>
  <cp:lastModifiedBy>MARIA CAROLINA</cp:lastModifiedBy>
  <cp:lastPrinted>2018-03-07T21:19:39Z</cp:lastPrinted>
  <dcterms:created xsi:type="dcterms:W3CDTF">2017-09-11T22:01:45Z</dcterms:created>
  <dcterms:modified xsi:type="dcterms:W3CDTF">2021-09-03T20:41:02Z</dcterms:modified>
  <cp:category/>
</cp:coreProperties>
</file>