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s compartilhados\SELED\Arquivos que estavam na pasta SELED\Carol - provisória\2023\licitação\contratação de médicos\"/>
    </mc:Choice>
  </mc:AlternateContent>
  <bookViews>
    <workbookView xWindow="0" yWindow="0" windowWidth="28800" windowHeight="12435"/>
  </bookViews>
  <sheets>
    <sheet name="POSTOS e RESUMO" sheetId="1" r:id="rId1"/>
    <sheet name="ENCARGOS SOCIAIS" sheetId="2" r:id="rId2"/>
    <sheet name="CITL" sheetId="3" r:id="rId3"/>
    <sheet name="INSUMOS" sheetId="4" r:id="rId4"/>
    <sheet name="HORA EXTRA" sheetId="5" r:id="rId5"/>
    <sheet name="Item 1 - he 50%" sheetId="6" state="hidden" r:id="rId6"/>
    <sheet name="item 1 - he 100%" sheetId="7" state="hidden" r:id="rId7"/>
    <sheet name="Item 2 - he 50%" sheetId="8" state="hidden" r:id="rId8"/>
    <sheet name="item 2 - he 100%" sheetId="9" state="hidden" r:id="rId9"/>
  </sheets>
  <calcPr calcId="152511"/>
</workbook>
</file>

<file path=xl/calcChain.xml><?xml version="1.0" encoding="utf-8"?>
<calcChain xmlns="http://schemas.openxmlformats.org/spreadsheetml/2006/main">
  <c r="B118" i="9" l="1"/>
  <c r="B117" i="9"/>
  <c r="B116" i="9"/>
  <c r="B115" i="9"/>
  <c r="B114" i="9"/>
  <c r="B113" i="9"/>
  <c r="B106" i="9"/>
  <c r="B102" i="9"/>
  <c r="B101" i="9"/>
  <c r="B100" i="9"/>
  <c r="B99" i="9"/>
  <c r="B98" i="9"/>
  <c r="B83" i="9"/>
  <c r="B72" i="9"/>
  <c r="D70" i="9"/>
  <c r="C70" i="9" s="1"/>
  <c r="D66" i="9"/>
  <c r="C66" i="9" s="1"/>
  <c r="C72" i="9" s="1"/>
  <c r="B61" i="9"/>
  <c r="B60" i="9"/>
  <c r="B57" i="9"/>
  <c r="B56" i="9"/>
  <c r="D54" i="9"/>
  <c r="B54" i="9"/>
  <c r="B55" i="9" s="1"/>
  <c r="B48" i="9"/>
  <c r="B49" i="9" s="1"/>
  <c r="B82" i="9" s="1"/>
  <c r="B47" i="9"/>
  <c r="B40" i="9"/>
  <c r="D39" i="9"/>
  <c r="C39" i="9" s="1"/>
  <c r="B39" i="9"/>
  <c r="B38" i="9"/>
  <c r="B32" i="9"/>
  <c r="B31" i="9"/>
  <c r="B30" i="9"/>
  <c r="B29" i="9"/>
  <c r="B28" i="9"/>
  <c r="D27" i="9"/>
  <c r="C27" i="9" s="1"/>
  <c r="B27" i="9"/>
  <c r="B26" i="9"/>
  <c r="B25" i="9"/>
  <c r="B24" i="9"/>
  <c r="B33" i="9" s="1"/>
  <c r="B80" i="9" s="1"/>
  <c r="B85" i="9" s="1"/>
  <c r="D17" i="9"/>
  <c r="D15" i="9"/>
  <c r="D16" i="9" s="1"/>
  <c r="B4" i="9"/>
  <c r="B118" i="8"/>
  <c r="B117" i="8"/>
  <c r="B116" i="8"/>
  <c r="B115" i="8"/>
  <c r="B114" i="8"/>
  <c r="B113" i="8"/>
  <c r="B106" i="8"/>
  <c r="B102" i="8"/>
  <c r="B101" i="8"/>
  <c r="B100" i="8"/>
  <c r="B99" i="8"/>
  <c r="B98" i="8"/>
  <c r="B83" i="8"/>
  <c r="B72" i="8"/>
  <c r="B61" i="8"/>
  <c r="B60" i="8"/>
  <c r="B59" i="8"/>
  <c r="B57" i="8"/>
  <c r="B56" i="8"/>
  <c r="B54" i="8"/>
  <c r="B47" i="8"/>
  <c r="B39" i="8"/>
  <c r="B40" i="8" s="1"/>
  <c r="B38" i="8"/>
  <c r="B32" i="8"/>
  <c r="B31" i="8"/>
  <c r="B55" i="8" s="1"/>
  <c r="B30" i="8"/>
  <c r="B29" i="8"/>
  <c r="B28" i="8"/>
  <c r="B27" i="8"/>
  <c r="B26" i="8"/>
  <c r="B25" i="8"/>
  <c r="B24" i="8"/>
  <c r="B33" i="8" s="1"/>
  <c r="D15" i="8"/>
  <c r="B10" i="8"/>
  <c r="A8" i="8"/>
  <c r="B4" i="8"/>
  <c r="B118" i="7"/>
  <c r="B117" i="7"/>
  <c r="B116" i="7"/>
  <c r="B115" i="7"/>
  <c r="B114" i="7"/>
  <c r="B113" i="7"/>
  <c r="B106" i="7"/>
  <c r="B102" i="7"/>
  <c r="B101" i="7"/>
  <c r="B100" i="7"/>
  <c r="B99" i="7"/>
  <c r="B98" i="7"/>
  <c r="B72" i="7"/>
  <c r="B61" i="7"/>
  <c r="B83" i="7" s="1"/>
  <c r="B60" i="7"/>
  <c r="B57" i="7"/>
  <c r="B56" i="7"/>
  <c r="B54" i="7"/>
  <c r="B48" i="7"/>
  <c r="B49" i="7" s="1"/>
  <c r="B82" i="7" s="1"/>
  <c r="B47" i="7"/>
  <c r="B39" i="7"/>
  <c r="B40" i="7" s="1"/>
  <c r="B38" i="7"/>
  <c r="B32" i="7"/>
  <c r="B31" i="7"/>
  <c r="B55" i="7" s="1"/>
  <c r="B30" i="7"/>
  <c r="B29" i="7"/>
  <c r="B28" i="7"/>
  <c r="B27" i="7"/>
  <c r="B26" i="7"/>
  <c r="B25" i="7"/>
  <c r="B24" i="7"/>
  <c r="B33" i="7" s="1"/>
  <c r="D15" i="7"/>
  <c r="B4" i="7"/>
  <c r="B118" i="6"/>
  <c r="B117" i="6"/>
  <c r="B116" i="6"/>
  <c r="B115" i="6"/>
  <c r="B114" i="6"/>
  <c r="B113" i="6"/>
  <c r="B106" i="6"/>
  <c r="B102" i="6"/>
  <c r="B101" i="6"/>
  <c r="B100" i="6"/>
  <c r="B99" i="6"/>
  <c r="B98" i="6"/>
  <c r="B72" i="6"/>
  <c r="B60" i="6"/>
  <c r="B59" i="6"/>
  <c r="B57" i="6"/>
  <c r="B54" i="6"/>
  <c r="B48" i="6"/>
  <c r="B47" i="6"/>
  <c r="B39" i="6"/>
  <c r="B38" i="6"/>
  <c r="B32" i="6"/>
  <c r="B31" i="6"/>
  <c r="B30" i="6"/>
  <c r="B29" i="6"/>
  <c r="B28" i="6"/>
  <c r="B27" i="6"/>
  <c r="B26" i="6"/>
  <c r="B25" i="6"/>
  <c r="B24" i="6"/>
  <c r="B33" i="6" s="1"/>
  <c r="D16" i="6"/>
  <c r="B10" i="6"/>
  <c r="D15" i="6" s="1"/>
  <c r="A8" i="6"/>
  <c r="B4" i="6"/>
  <c r="G44" i="5"/>
  <c r="C44" i="5"/>
  <c r="G43" i="5"/>
  <c r="C43" i="5"/>
  <c r="B43" i="5"/>
  <c r="G42" i="5"/>
  <c r="D42" i="5"/>
  <c r="E42" i="5" s="1"/>
  <c r="C42" i="5"/>
  <c r="D41" i="5"/>
  <c r="D44" i="5" s="1"/>
  <c r="C37" i="5"/>
  <c r="D37" i="5" s="1"/>
  <c r="C36" i="5"/>
  <c r="B36" i="5"/>
  <c r="C35" i="5"/>
  <c r="C31" i="5"/>
  <c r="C30" i="5"/>
  <c r="C29" i="5"/>
  <c r="C25" i="5"/>
  <c r="D25" i="5" s="1"/>
  <c r="D24" i="5"/>
  <c r="C24" i="5"/>
  <c r="C23" i="5"/>
  <c r="H22" i="5"/>
  <c r="C19" i="5"/>
  <c r="C18" i="5"/>
  <c r="D18" i="5" s="1"/>
  <c r="C17" i="5"/>
  <c r="H16" i="5"/>
  <c r="C12" i="5"/>
  <c r="C10" i="5"/>
  <c r="A6" i="5"/>
  <c r="A5" i="5"/>
  <c r="A3" i="5"/>
  <c r="A2" i="5"/>
  <c r="A1" i="5"/>
  <c r="F12" i="4"/>
  <c r="L15" i="1" s="1"/>
  <c r="A6" i="4"/>
  <c r="A5" i="4"/>
  <c r="A3" i="4"/>
  <c r="A2" i="4"/>
  <c r="A1" i="4"/>
  <c r="B17" i="3"/>
  <c r="H34" i="5" s="1"/>
  <c r="A6" i="3"/>
  <c r="A5" i="3"/>
  <c r="A3" i="3"/>
  <c r="A2" i="3"/>
  <c r="A1" i="3"/>
  <c r="F52" i="2"/>
  <c r="F40" i="2"/>
  <c r="F37" i="2"/>
  <c r="F36" i="2"/>
  <c r="F29" i="2"/>
  <c r="F21" i="2"/>
  <c r="F23" i="2" s="1"/>
  <c r="A6" i="2"/>
  <c r="A5" i="2"/>
  <c r="A3" i="2"/>
  <c r="A2" i="2"/>
  <c r="A1" i="2"/>
  <c r="C42" i="1"/>
  <c r="C13" i="5" s="1"/>
  <c r="B42" i="1"/>
  <c r="B13" i="5" s="1"/>
  <c r="A42" i="1"/>
  <c r="C41" i="1"/>
  <c r="B41" i="1"/>
  <c r="B12" i="5" s="1"/>
  <c r="B24" i="5" s="1"/>
  <c r="A41" i="1"/>
  <c r="C40" i="1"/>
  <c r="C11" i="5" s="1"/>
  <c r="B40" i="1"/>
  <c r="B11" i="5" s="1"/>
  <c r="A40" i="1"/>
  <c r="C39" i="1"/>
  <c r="N33" i="1"/>
  <c r="M33" i="1"/>
  <c r="J33" i="1"/>
  <c r="H33" i="1"/>
  <c r="O33" i="1" s="1"/>
  <c r="F33" i="1"/>
  <c r="G33" i="1" s="1"/>
  <c r="E33" i="1"/>
  <c r="P32" i="1"/>
  <c r="B29" i="1"/>
  <c r="N24" i="1"/>
  <c r="M24" i="1"/>
  <c r="J24" i="1"/>
  <c r="H24" i="1"/>
  <c r="O24" i="1" s="1"/>
  <c r="G24" i="1"/>
  <c r="F24" i="1"/>
  <c r="E24" i="1"/>
  <c r="P23" i="1"/>
  <c r="B20" i="1"/>
  <c r="N15" i="1"/>
  <c r="M15" i="1"/>
  <c r="J15" i="1"/>
  <c r="O15" i="1" s="1"/>
  <c r="H15" i="1"/>
  <c r="E15" i="1"/>
  <c r="F15" i="1" s="1"/>
  <c r="P14" i="1"/>
  <c r="B42" i="5" l="1"/>
  <c r="B35" i="5"/>
  <c r="B23" i="5"/>
  <c r="B17" i="5"/>
  <c r="B29" i="5"/>
  <c r="P33" i="1"/>
  <c r="Q33" i="1" s="1"/>
  <c r="D42" i="1" s="1"/>
  <c r="E37" i="5"/>
  <c r="B37" i="5"/>
  <c r="B25" i="5"/>
  <c r="B19" i="5"/>
  <c r="B44" i="5"/>
  <c r="B31" i="5"/>
  <c r="E25" i="5"/>
  <c r="D35" i="5"/>
  <c r="D23" i="5"/>
  <c r="E48" i="5"/>
  <c r="F53" i="2"/>
  <c r="F54" i="2" s="1"/>
  <c r="F61" i="2" s="1"/>
  <c r="F39" i="2"/>
  <c r="F42" i="2" s="1"/>
  <c r="F60" i="2" s="1"/>
  <c r="F30" i="2"/>
  <c r="F31" i="2" s="1"/>
  <c r="F59" i="2" s="1"/>
  <c r="F58" i="2"/>
  <c r="B61" i="6"/>
  <c r="B83" i="6" s="1"/>
  <c r="B55" i="6"/>
  <c r="D16" i="7"/>
  <c r="C16" i="7" s="1"/>
  <c r="B48" i="8"/>
  <c r="B49" i="8"/>
  <c r="B82" i="8" s="1"/>
  <c r="D36" i="5"/>
  <c r="B58" i="7"/>
  <c r="B59" i="7"/>
  <c r="G15" i="1"/>
  <c r="P24" i="1"/>
  <c r="Q24" i="1" s="1"/>
  <c r="D41" i="1" s="1"/>
  <c r="D17" i="5"/>
  <c r="D19" i="5"/>
  <c r="B30" i="5"/>
  <c r="H41" i="5"/>
  <c r="H44" i="5" s="1"/>
  <c r="I43" i="5"/>
  <c r="B80" i="6"/>
  <c r="B85" i="6" s="1"/>
  <c r="B58" i="6"/>
  <c r="B40" i="6"/>
  <c r="B80" i="7"/>
  <c r="B85" i="7" s="1"/>
  <c r="B73" i="7"/>
  <c r="B74" i="7" s="1"/>
  <c r="B84" i="7" s="1"/>
  <c r="B41" i="8"/>
  <c r="B42" i="8" s="1"/>
  <c r="B81" i="8" s="1"/>
  <c r="D56" i="9"/>
  <c r="C56" i="9" s="1"/>
  <c r="D61" i="9"/>
  <c r="D83" i="9" s="1"/>
  <c r="C83" i="9" s="1"/>
  <c r="C54" i="9"/>
  <c r="C61" i="9" s="1"/>
  <c r="E18" i="5"/>
  <c r="E24" i="5"/>
  <c r="D29" i="5"/>
  <c r="D31" i="5"/>
  <c r="D43" i="5"/>
  <c r="E43" i="5"/>
  <c r="B73" i="6"/>
  <c r="B74" i="6" s="1"/>
  <c r="B84" i="6" s="1"/>
  <c r="D17" i="7"/>
  <c r="B18" i="5"/>
  <c r="H28" i="5"/>
  <c r="D30" i="5"/>
  <c r="H43" i="5"/>
  <c r="I44" i="5"/>
  <c r="D17" i="6"/>
  <c r="B49" i="6"/>
  <c r="B82" i="6" s="1"/>
  <c r="B56" i="6"/>
  <c r="B42" i="7"/>
  <c r="B81" i="7" s="1"/>
  <c r="B41" i="7"/>
  <c r="H42" i="5"/>
  <c r="I42" i="5" s="1"/>
  <c r="E44" i="5"/>
  <c r="D72" i="9"/>
  <c r="D16" i="8"/>
  <c r="D17" i="8"/>
  <c r="B42" i="9"/>
  <c r="B81" i="9" s="1"/>
  <c r="B41" i="9"/>
  <c r="B80" i="8"/>
  <c r="B85" i="8" s="1"/>
  <c r="B73" i="8"/>
  <c r="B74" i="8" s="1"/>
  <c r="B84" i="8" s="1"/>
  <c r="D60" i="9"/>
  <c r="C60" i="9" s="1"/>
  <c r="D32" i="9"/>
  <c r="C32" i="9" s="1"/>
  <c r="D28" i="9"/>
  <c r="C28" i="9" s="1"/>
  <c r="D24" i="9"/>
  <c r="D71" i="9"/>
  <c r="C71" i="9" s="1"/>
  <c r="D69" i="9"/>
  <c r="C69" i="9" s="1"/>
  <c r="D67" i="9"/>
  <c r="C67" i="9" s="1"/>
  <c r="D57" i="9"/>
  <c r="D29" i="9"/>
  <c r="C29" i="9" s="1"/>
  <c r="D25" i="9"/>
  <c r="C25" i="9" s="1"/>
  <c r="D47" i="9"/>
  <c r="D68" i="9"/>
  <c r="C68" i="9" s="1"/>
  <c r="D55" i="9"/>
  <c r="C55" i="9" s="1"/>
  <c r="D38" i="9"/>
  <c r="D30" i="9"/>
  <c r="C30" i="9" s="1"/>
  <c r="D26" i="9"/>
  <c r="C26" i="9" s="1"/>
  <c r="C15" i="9"/>
  <c r="D31" i="9"/>
  <c r="C31" i="9" s="1"/>
  <c r="B58" i="9"/>
  <c r="D58" i="9" s="1"/>
  <c r="C58" i="9" s="1"/>
  <c r="B59" i="9"/>
  <c r="B73" i="9"/>
  <c r="B58" i="8"/>
  <c r="C16" i="9"/>
  <c r="L41" i="1" l="1"/>
  <c r="F41" i="1"/>
  <c r="M41" i="1" s="1"/>
  <c r="L42" i="1"/>
  <c r="F42" i="1"/>
  <c r="F25" i="5"/>
  <c r="G25" i="5" s="1"/>
  <c r="D48" i="9"/>
  <c r="C48" i="9" s="1"/>
  <c r="C47" i="9"/>
  <c r="C57" i="9"/>
  <c r="D59" i="9"/>
  <c r="C59" i="9" s="1"/>
  <c r="D33" i="9"/>
  <c r="D80" i="9" s="1"/>
  <c r="C24" i="9"/>
  <c r="C33" i="9" s="1"/>
  <c r="D73" i="6"/>
  <c r="C73" i="6" s="1"/>
  <c r="D70" i="6"/>
  <c r="C70" i="6" s="1"/>
  <c r="D68" i="6"/>
  <c r="C68" i="6" s="1"/>
  <c r="D66" i="6"/>
  <c r="D55" i="6"/>
  <c r="C55" i="6" s="1"/>
  <c r="D47" i="6"/>
  <c r="D39" i="6"/>
  <c r="C39" i="6" s="1"/>
  <c r="D31" i="6"/>
  <c r="C31" i="6" s="1"/>
  <c r="D27" i="6"/>
  <c r="C27" i="6" s="1"/>
  <c r="D71" i="6"/>
  <c r="C71" i="6" s="1"/>
  <c r="D30" i="6"/>
  <c r="C30" i="6" s="1"/>
  <c r="D25" i="6"/>
  <c r="C25" i="6" s="1"/>
  <c r="D69" i="6"/>
  <c r="C69" i="6" s="1"/>
  <c r="D57" i="6"/>
  <c r="D38" i="6"/>
  <c r="D32" i="6"/>
  <c r="C32" i="6" s="1"/>
  <c r="D28" i="6"/>
  <c r="C28" i="6" s="1"/>
  <c r="D26" i="6"/>
  <c r="C26" i="6" s="1"/>
  <c r="D24" i="6"/>
  <c r="D29" i="6"/>
  <c r="C29" i="6" s="1"/>
  <c r="D67" i="6"/>
  <c r="C67" i="6" s="1"/>
  <c r="D60" i="6"/>
  <c r="C60" i="6" s="1"/>
  <c r="D54" i="6"/>
  <c r="D58" i="6"/>
  <c r="C58" i="6" s="1"/>
  <c r="C16" i="6"/>
  <c r="E29" i="5"/>
  <c r="F29" i="5" s="1"/>
  <c r="G29" i="5" s="1"/>
  <c r="E36" i="5"/>
  <c r="F62" i="2"/>
  <c r="F28" i="5"/>
  <c r="F16" i="5"/>
  <c r="F22" i="5"/>
  <c r="F24" i="5" s="1"/>
  <c r="G24" i="5" s="1"/>
  <c r="F34" i="5"/>
  <c r="F37" i="5" s="1"/>
  <c r="G37" i="5" s="1"/>
  <c r="D40" i="9"/>
  <c r="C38" i="9"/>
  <c r="C40" i="9" s="1"/>
  <c r="C42" i="9" s="1"/>
  <c r="D73" i="8"/>
  <c r="C73" i="8" s="1"/>
  <c r="D70" i="8"/>
  <c r="C70" i="8" s="1"/>
  <c r="D68" i="8"/>
  <c r="C68" i="8" s="1"/>
  <c r="D66" i="8"/>
  <c r="D60" i="8"/>
  <c r="C60" i="8" s="1"/>
  <c r="D32" i="8"/>
  <c r="C32" i="8" s="1"/>
  <c r="D28" i="8"/>
  <c r="C28" i="8" s="1"/>
  <c r="D24" i="8"/>
  <c r="D58" i="8"/>
  <c r="C58" i="8" s="1"/>
  <c r="D38" i="8"/>
  <c r="D31" i="8"/>
  <c r="C31" i="8" s="1"/>
  <c r="D26" i="8"/>
  <c r="C26" i="8" s="1"/>
  <c r="D69" i="8"/>
  <c r="C69" i="8" s="1"/>
  <c r="D54" i="8"/>
  <c r="D47" i="8"/>
  <c r="D29" i="8"/>
  <c r="C29" i="8" s="1"/>
  <c r="D71" i="8"/>
  <c r="C71" i="8" s="1"/>
  <c r="D57" i="8"/>
  <c r="D55" i="8"/>
  <c r="C55" i="8" s="1"/>
  <c r="D30" i="8"/>
  <c r="C30" i="8" s="1"/>
  <c r="D25" i="8"/>
  <c r="C25" i="8" s="1"/>
  <c r="D39" i="8"/>
  <c r="C39" i="8" s="1"/>
  <c r="D27" i="8"/>
  <c r="C27" i="8" s="1"/>
  <c r="D67" i="8"/>
  <c r="C67" i="8" s="1"/>
  <c r="C15" i="8"/>
  <c r="E19" i="5"/>
  <c r="P15" i="1"/>
  <c r="Q15" i="1"/>
  <c r="D40" i="1" s="1"/>
  <c r="E23" i="5"/>
  <c r="F23" i="5" s="1"/>
  <c r="G23" i="5" s="1"/>
  <c r="B74" i="9"/>
  <c r="B84" i="9" s="1"/>
  <c r="D73" i="9"/>
  <c r="C73" i="9" s="1"/>
  <c r="C74" i="9" s="1"/>
  <c r="C16" i="8"/>
  <c r="D60" i="7"/>
  <c r="C60" i="7" s="1"/>
  <c r="D32" i="7"/>
  <c r="C32" i="7" s="1"/>
  <c r="D28" i="7"/>
  <c r="C28" i="7" s="1"/>
  <c r="D24" i="7"/>
  <c r="D71" i="7"/>
  <c r="C71" i="7" s="1"/>
  <c r="D69" i="7"/>
  <c r="C69" i="7" s="1"/>
  <c r="D67" i="7"/>
  <c r="C67" i="7" s="1"/>
  <c r="D57" i="7"/>
  <c r="D73" i="7"/>
  <c r="C73" i="7" s="1"/>
  <c r="D54" i="7"/>
  <c r="D47" i="7"/>
  <c r="D29" i="7"/>
  <c r="C29" i="7" s="1"/>
  <c r="D66" i="7"/>
  <c r="D38" i="7"/>
  <c r="D30" i="7"/>
  <c r="C30" i="7" s="1"/>
  <c r="D39" i="7"/>
  <c r="C39" i="7" s="1"/>
  <c r="D31" i="7"/>
  <c r="C31" i="7" s="1"/>
  <c r="D70" i="7"/>
  <c r="C70" i="7" s="1"/>
  <c r="D55" i="7"/>
  <c r="C55" i="7" s="1"/>
  <c r="D68" i="7"/>
  <c r="C68" i="7" s="1"/>
  <c r="D58" i="7"/>
  <c r="C58" i="7" s="1"/>
  <c r="D26" i="7"/>
  <c r="C26" i="7" s="1"/>
  <c r="D27" i="7"/>
  <c r="C27" i="7" s="1"/>
  <c r="D25" i="7"/>
  <c r="C25" i="7" s="1"/>
  <c r="B41" i="6"/>
  <c r="B42" i="6" s="1"/>
  <c r="B81" i="6" s="1"/>
  <c r="F18" i="5"/>
  <c r="G18" i="5" s="1"/>
  <c r="D74" i="9"/>
  <c r="D84" i="9" s="1"/>
  <c r="C84" i="9" s="1"/>
  <c r="C15" i="6"/>
  <c r="E30" i="5"/>
  <c r="F31" i="5"/>
  <c r="G31" i="5" s="1"/>
  <c r="E31" i="5"/>
  <c r="E17" i="5"/>
  <c r="F17" i="5" s="1"/>
  <c r="G17" i="5" s="1"/>
  <c r="C15" i="7"/>
  <c r="E35" i="5"/>
  <c r="F35" i="5" s="1"/>
  <c r="G35" i="5" s="1"/>
  <c r="H31" i="5" l="1"/>
  <c r="I31" i="5"/>
  <c r="H23" i="5"/>
  <c r="I23" i="5" s="1"/>
  <c r="H24" i="5"/>
  <c r="I24" i="5"/>
  <c r="I35" i="5"/>
  <c r="H35" i="5"/>
  <c r="H18" i="5"/>
  <c r="I18" i="5"/>
  <c r="H17" i="5"/>
  <c r="I17" i="5"/>
  <c r="H29" i="5"/>
  <c r="I29" i="5" s="1"/>
  <c r="D56" i="7"/>
  <c r="C56" i="7" s="1"/>
  <c r="D61" i="7"/>
  <c r="D83" i="7" s="1"/>
  <c r="C83" i="7" s="1"/>
  <c r="C54" i="7"/>
  <c r="C61" i="7" s="1"/>
  <c r="D56" i="8"/>
  <c r="C56" i="8" s="1"/>
  <c r="D61" i="8"/>
  <c r="D83" i="8" s="1"/>
  <c r="C83" i="8" s="1"/>
  <c r="C54" i="8"/>
  <c r="C61" i="8" s="1"/>
  <c r="D41" i="9"/>
  <c r="C41" i="9" s="1"/>
  <c r="C66" i="7"/>
  <c r="C72" i="7" s="1"/>
  <c r="C74" i="7" s="1"/>
  <c r="D72" i="7"/>
  <c r="D74" i="7" s="1"/>
  <c r="D84" i="7" s="1"/>
  <c r="C84" i="7" s="1"/>
  <c r="I37" i="5"/>
  <c r="H37" i="5"/>
  <c r="F14" i="1"/>
  <c r="F32" i="1"/>
  <c r="F23" i="1"/>
  <c r="H25" i="5"/>
  <c r="I25" i="5" s="1"/>
  <c r="F30" i="5"/>
  <c r="G30" i="5" s="1"/>
  <c r="C57" i="7"/>
  <c r="D59" i="7"/>
  <c r="C59" i="7" s="1"/>
  <c r="D33" i="7"/>
  <c r="D80" i="7" s="1"/>
  <c r="C24" i="7"/>
  <c r="C33" i="7" s="1"/>
  <c r="F19" i="5"/>
  <c r="G19" i="5" s="1"/>
  <c r="D33" i="8"/>
  <c r="D80" i="8" s="1"/>
  <c r="C24" i="8"/>
  <c r="C33" i="8" s="1"/>
  <c r="F36" i="5"/>
  <c r="G36" i="5" s="1"/>
  <c r="C54" i="6"/>
  <c r="C61" i="6" s="1"/>
  <c r="D61" i="6"/>
  <c r="D83" i="6" s="1"/>
  <c r="C83" i="6" s="1"/>
  <c r="D56" i="6"/>
  <c r="C56" i="6" s="1"/>
  <c r="C66" i="6"/>
  <c r="C72" i="6" s="1"/>
  <c r="C74" i="6" s="1"/>
  <c r="D72" i="6"/>
  <c r="D74" i="6" s="1"/>
  <c r="D84" i="6" s="1"/>
  <c r="C84" i="6" s="1"/>
  <c r="D49" i="9"/>
  <c r="D82" i="9" s="1"/>
  <c r="C82" i="9" s="1"/>
  <c r="D40" i="7"/>
  <c r="C38" i="7"/>
  <c r="C40" i="7" s="1"/>
  <c r="C42" i="7" s="1"/>
  <c r="L40" i="1"/>
  <c r="F40" i="1"/>
  <c r="D59" i="8"/>
  <c r="C59" i="8" s="1"/>
  <c r="C57" i="8"/>
  <c r="D40" i="8"/>
  <c r="C38" i="8"/>
  <c r="C40" i="8" s="1"/>
  <c r="C42" i="8" s="1"/>
  <c r="D59" i="6"/>
  <c r="C59" i="6" s="1"/>
  <c r="C57" i="6"/>
  <c r="C47" i="6"/>
  <c r="C49" i="6" s="1"/>
  <c r="D48" i="6"/>
  <c r="C48" i="6" s="1"/>
  <c r="D48" i="7"/>
  <c r="C48" i="7" s="1"/>
  <c r="C47" i="7"/>
  <c r="C49" i="7" s="1"/>
  <c r="D48" i="8"/>
  <c r="C48" i="8" s="1"/>
  <c r="C47" i="8"/>
  <c r="C49" i="8" s="1"/>
  <c r="D49" i="8"/>
  <c r="D82" i="8" s="1"/>
  <c r="C82" i="8" s="1"/>
  <c r="C66" i="8"/>
  <c r="C72" i="8" s="1"/>
  <c r="C74" i="8" s="1"/>
  <c r="D72" i="8"/>
  <c r="D74" i="8" s="1"/>
  <c r="D84" i="8" s="1"/>
  <c r="C84" i="8" s="1"/>
  <c r="C24" i="6"/>
  <c r="C33" i="6" s="1"/>
  <c r="D33" i="6"/>
  <c r="D80" i="6" s="1"/>
  <c r="C38" i="6"/>
  <c r="C40" i="6" s="1"/>
  <c r="C42" i="6" s="1"/>
  <c r="D40" i="6"/>
  <c r="D85" i="9"/>
  <c r="D88" i="9" s="1"/>
  <c r="C80" i="9"/>
  <c r="C85" i="9" s="1"/>
  <c r="C49" i="9"/>
  <c r="M42" i="1"/>
  <c r="H30" i="5" l="1"/>
  <c r="I30" i="5"/>
  <c r="H36" i="5"/>
  <c r="I36" i="5" s="1"/>
  <c r="H19" i="5"/>
  <c r="I19" i="5"/>
  <c r="C80" i="6"/>
  <c r="C85" i="6" s="1"/>
  <c r="D85" i="6"/>
  <c r="D88" i="6" s="1"/>
  <c r="D41" i="7"/>
  <c r="C41" i="7" s="1"/>
  <c r="D42" i="7"/>
  <c r="D81" i="7" s="1"/>
  <c r="C81" i="7" s="1"/>
  <c r="D85" i="7"/>
  <c r="D88" i="7" s="1"/>
  <c r="C80" i="7"/>
  <c r="C85" i="7" s="1"/>
  <c r="D41" i="8"/>
  <c r="C41" i="8" s="1"/>
  <c r="D42" i="8"/>
  <c r="D81" i="8" s="1"/>
  <c r="C81" i="8" s="1"/>
  <c r="D101" i="9"/>
  <c r="D98" i="9"/>
  <c r="D100" i="9"/>
  <c r="D99" i="9"/>
  <c r="D41" i="6"/>
  <c r="C41" i="6" s="1"/>
  <c r="D42" i="6"/>
  <c r="D81" i="6" s="1"/>
  <c r="C81" i="6" s="1"/>
  <c r="D49" i="7"/>
  <c r="D82" i="7" s="1"/>
  <c r="C82" i="7" s="1"/>
  <c r="D49" i="6"/>
  <c r="D82" i="6" s="1"/>
  <c r="C82" i="6" s="1"/>
  <c r="M40" i="1"/>
  <c r="M43" i="1" s="1"/>
  <c r="D85" i="8"/>
  <c r="D88" i="8" s="1"/>
  <c r="C80" i="8"/>
  <c r="C85" i="8" s="1"/>
  <c r="D42" i="9"/>
  <c r="D81" i="9" s="1"/>
  <c r="C81" i="9" s="1"/>
  <c r="D102" i="9" l="1"/>
  <c r="D100" i="6"/>
  <c r="D99" i="6"/>
  <c r="D98" i="6"/>
  <c r="D101" i="6"/>
  <c r="D100" i="8"/>
  <c r="D101" i="8"/>
  <c r="D98" i="8"/>
  <c r="D99" i="8"/>
  <c r="D98" i="7"/>
  <c r="D101" i="7"/>
  <c r="D99" i="7"/>
  <c r="D100" i="7"/>
  <c r="D102" i="6" l="1"/>
  <c r="D102" i="7"/>
  <c r="D102" i="8"/>
  <c r="D106" i="9"/>
  <c r="D106" i="6" l="1"/>
  <c r="D106" i="8"/>
  <c r="D107" i="9"/>
  <c r="D106" i="7"/>
  <c r="D107" i="8" l="1"/>
  <c r="D107" i="6"/>
  <c r="D107" i="7"/>
  <c r="D109" i="9"/>
  <c r="B119" i="9" l="1"/>
  <c r="D109" i="6"/>
  <c r="D109" i="7"/>
  <c r="D109" i="8"/>
  <c r="B119" i="8" l="1"/>
  <c r="B119" i="7"/>
  <c r="B119" i="6"/>
  <c r="D117" i="9"/>
  <c r="D113" i="9"/>
  <c r="D114" i="9"/>
  <c r="D116" i="9"/>
  <c r="D115" i="9"/>
  <c r="D118" i="9" l="1"/>
  <c r="D114" i="7"/>
  <c r="D117" i="7"/>
  <c r="D115" i="7"/>
  <c r="D116" i="7"/>
  <c r="D113" i="7"/>
  <c r="D116" i="6"/>
  <c r="D115" i="6"/>
  <c r="D114" i="6"/>
  <c r="D113" i="6"/>
  <c r="D117" i="6"/>
  <c r="D116" i="8"/>
  <c r="D117" i="8"/>
  <c r="D113" i="8"/>
  <c r="D114" i="8"/>
  <c r="D115" i="8"/>
  <c r="D118" i="8" l="1"/>
  <c r="D118" i="6"/>
  <c r="D118" i="7"/>
  <c r="D121" i="9"/>
  <c r="C121" i="9" s="1"/>
  <c r="D123" i="9"/>
  <c r="D125" i="9" l="1"/>
  <c r="C88" i="9"/>
  <c r="C100" i="9"/>
  <c r="C99" i="9"/>
  <c r="C98" i="9"/>
  <c r="C101" i="9"/>
  <c r="C102" i="9"/>
  <c r="C106" i="9"/>
  <c r="C107" i="9"/>
  <c r="C115" i="9"/>
  <c r="C113" i="9"/>
  <c r="C118" i="9" s="1"/>
  <c r="C117" i="9"/>
  <c r="C116" i="9"/>
  <c r="C114" i="9"/>
  <c r="D121" i="8"/>
  <c r="D123" i="8"/>
  <c r="D121" i="7"/>
  <c r="C121" i="7" s="1"/>
  <c r="D123" i="7"/>
  <c r="D121" i="6"/>
  <c r="D123" i="6"/>
  <c r="D125" i="6" l="1"/>
  <c r="C88" i="6"/>
  <c r="C101" i="6"/>
  <c r="C99" i="6"/>
  <c r="C98" i="6"/>
  <c r="C100" i="6"/>
  <c r="C102" i="6"/>
  <c r="C106" i="6"/>
  <c r="C107" i="6"/>
  <c r="C117" i="6"/>
  <c r="C115" i="6"/>
  <c r="C116" i="6"/>
  <c r="C113" i="6"/>
  <c r="C118" i="6" s="1"/>
  <c r="C114" i="6"/>
  <c r="C121" i="6"/>
  <c r="D125" i="8"/>
  <c r="C88" i="8"/>
  <c r="C99" i="8"/>
  <c r="C98" i="8"/>
  <c r="C100" i="8"/>
  <c r="C101" i="8"/>
  <c r="C102" i="8"/>
  <c r="C106" i="8"/>
  <c r="C107" i="8"/>
  <c r="C117" i="8"/>
  <c r="C115" i="8"/>
  <c r="C114" i="8"/>
  <c r="C113" i="8"/>
  <c r="C118" i="8" s="1"/>
  <c r="C116" i="8"/>
  <c r="C121" i="8"/>
  <c r="D125" i="7"/>
  <c r="C88" i="7"/>
  <c r="C99" i="7"/>
  <c r="C98" i="7"/>
  <c r="C101" i="7"/>
  <c r="C100" i="7"/>
  <c r="C102" i="7"/>
  <c r="C106" i="7"/>
  <c r="C107" i="7"/>
  <c r="C116" i="7"/>
  <c r="C114" i="7"/>
  <c r="C113" i="7"/>
  <c r="C118" i="7" s="1"/>
  <c r="C117" i="7"/>
  <c r="C115" i="7"/>
</calcChain>
</file>

<file path=xl/comments1.xml><?xml version="1.0" encoding="utf-8"?>
<comments xmlns="http://schemas.openxmlformats.org/spreadsheetml/2006/main">
  <authors>
    <author/>
  </authors>
  <commentList>
    <comment ref="E13" authorId="0" shapeId="0">
      <text>
        <r>
          <rPr>
            <sz val="10"/>
            <color rgb="FF000000"/>
            <rFont val="Arial"/>
            <scheme val="minor"/>
          </rPr>
          <t>Salário Mínimo 2023
	-Carla Panza Bretas</t>
        </r>
      </text>
    </comment>
    <comment ref="E22" authorId="0" shapeId="0">
      <text>
        <r>
          <rPr>
            <sz val="10"/>
            <color rgb="FF000000"/>
            <rFont val="Arial"/>
            <scheme val="minor"/>
          </rPr>
          <t>Salário Mínimo 2023
	-Carla Panza Bretas</t>
        </r>
      </text>
    </comment>
    <comment ref="E31" authorId="0" shapeId="0">
      <text>
        <r>
          <rPr>
            <sz val="10"/>
            <color rgb="FF000000"/>
            <rFont val="Arial"/>
            <scheme val="minor"/>
          </rPr>
          <t>Salário Mínimo 2023
	-Carla Panza Bretas</t>
        </r>
      </text>
    </comment>
  </commentList>
</comments>
</file>

<file path=xl/sharedStrings.xml><?xml version="1.0" encoding="utf-8"?>
<sst xmlns="http://schemas.openxmlformats.org/spreadsheetml/2006/main" count="1044" uniqueCount="385">
  <si>
    <t>TRIBUNAL REGIONAL ELEITORAL DO PARANÁ</t>
  </si>
  <si>
    <t xml:space="preserve">PLANILHA DE CUSTOS E FORMAÇÃO DE PREÇOS - ESTIMATIVA TRE </t>
  </si>
  <si>
    <t>Médico, Psicólogo e Assistente Social</t>
  </si>
  <si>
    <t>PAD:</t>
  </si>
  <si>
    <t>10009/2023</t>
  </si>
  <si>
    <t>Licitação Nº:</t>
  </si>
  <si>
    <t>Contrato n.:</t>
  </si>
  <si>
    <t>Data base do orçamento:</t>
  </si>
  <si>
    <t>Data da Proposta:</t>
  </si>
  <si>
    <t>Data da última repactuação:</t>
  </si>
  <si>
    <t>NOME DA EMPRESA</t>
  </si>
  <si>
    <t>CNPJ</t>
  </si>
  <si>
    <t>ITEM</t>
  </si>
  <si>
    <t>POSTO DE TRABALHO</t>
  </si>
  <si>
    <t>Carga Horária Semanal</t>
  </si>
  <si>
    <t>MONTANTE A</t>
  </si>
  <si>
    <t>MONTANTE A (Resumo)</t>
  </si>
  <si>
    <t>MONTANTE B</t>
  </si>
  <si>
    <t>MONTANTE B (Resumo)</t>
  </si>
  <si>
    <r>
      <rPr>
        <b/>
        <sz val="10"/>
        <color theme="1"/>
        <rFont val="Arial"/>
      </rPr>
      <t xml:space="preserve">CITL - Custos Indiretos, Trib. e Lucros
</t>
    </r>
    <r>
      <rPr>
        <sz val="10"/>
        <color theme="1"/>
        <rFont val="Arial"/>
      </rPr>
      <t>(Vide Aba)</t>
    </r>
  </si>
  <si>
    <t>Valor Unitário Mensal (A+B+CITL)</t>
  </si>
  <si>
    <t>SALÁRIO</t>
  </si>
  <si>
    <t>BASE DE CÁLCULO ADICIONAL DE INSALUBRIDADE</t>
  </si>
  <si>
    <t>ENCARGOS SOCIAIS
(Vide Aba)</t>
  </si>
  <si>
    <t xml:space="preserve">AUXÍLIO ALIMENTAÇÃO </t>
  </si>
  <si>
    <t xml:space="preserve">VALE TRANSPORTE </t>
  </si>
  <si>
    <t>INSUMOS</t>
  </si>
  <si>
    <t>BENEFÍCIO MENSAL
CCT
(Descrever
aqui)</t>
  </si>
  <si>
    <t>Valor Unitário</t>
  </si>
  <si>
    <t>Desc. PAT (%)</t>
  </si>
  <si>
    <t>Quant. Diária</t>
  </si>
  <si>
    <t xml:space="preserve">Médico - CBO 2251-25 </t>
  </si>
  <si>
    <t>Instrumento Coletivo de Trabalho utilizado como referência:</t>
  </si>
  <si>
    <t>Vigência:</t>
  </si>
  <si>
    <r>
      <rPr>
        <b/>
        <sz val="10"/>
        <color theme="1"/>
        <rFont val="Arial"/>
      </rPr>
      <t xml:space="preserve">CITL - Custos Indiretos, Trib. e Lucros
</t>
    </r>
    <r>
      <rPr>
        <sz val="10"/>
        <color theme="1"/>
        <rFont val="Arial"/>
      </rPr>
      <t>(Vide Aba)</t>
    </r>
  </si>
  <si>
    <t>Valor Mensal</t>
  </si>
  <si>
    <t>Psicólogo - CBO 2515-10 (Organizacional) ou 2515-40 (Clínico)</t>
  </si>
  <si>
    <r>
      <rPr>
        <b/>
        <sz val="10"/>
        <color theme="1"/>
        <rFont val="Arial"/>
      </rPr>
      <t xml:space="preserve">CITL - Custos Indiretos, Trib. e Lucros
</t>
    </r>
    <r>
      <rPr>
        <sz val="10"/>
        <color theme="1"/>
        <rFont val="Arial"/>
      </rPr>
      <t>(Vide Aba)</t>
    </r>
  </si>
  <si>
    <t>Assistente Social - CBO 2516-05</t>
  </si>
  <si>
    <t>Resumo da Contratação</t>
  </si>
  <si>
    <t>Postos de Trabalho</t>
  </si>
  <si>
    <t>Valor Unitário Mensal</t>
  </si>
  <si>
    <t>Qtde. de Postos</t>
  </si>
  <si>
    <t>Início Vigência</t>
  </si>
  <si>
    <t>Fim da Vigência</t>
  </si>
  <si>
    <t>Vigência meses cheios</t>
  </si>
  <si>
    <t>Vigência Pro Rata - dias*</t>
  </si>
  <si>
    <t>Valor dia</t>
  </si>
  <si>
    <t>Soma por Posto</t>
  </si>
  <si>
    <t>Total estimado:</t>
  </si>
  <si>
    <t>Observações</t>
  </si>
  <si>
    <r>
      <rPr>
        <b/>
        <sz val="10"/>
        <color theme="1"/>
        <rFont val="Arial"/>
      </rPr>
      <t>Dias úteis:</t>
    </r>
    <r>
      <rPr>
        <b/>
        <sz val="10"/>
        <color theme="1"/>
        <rFont val="Arial"/>
      </rPr>
      <t xml:space="preserve"> </t>
    </r>
    <r>
      <rPr>
        <sz val="10"/>
        <color theme="1"/>
        <rFont val="Arial"/>
      </rPr>
      <t>21:  [ ( 365 / 7 ) X 5 - 9 ] / 12 = 20,98 (Acórdão TCU nº 1904/07 Plenário)</t>
    </r>
  </si>
  <si>
    <r>
      <rPr>
        <b/>
        <sz val="10"/>
        <color theme="1"/>
        <rFont val="Arial"/>
      </rPr>
      <t>Salário</t>
    </r>
    <r>
      <rPr>
        <sz val="10"/>
        <color theme="1"/>
        <rFont val="Arial"/>
      </rPr>
      <t>: piso salarial determinado no ETP (doc. 264.668/2023), com base no salário médio praticado em Curitiba, conforme consultas, diante de ausência de localização de CCT vigente para as categorias, na fase de planejamento da contratação.</t>
    </r>
  </si>
  <si>
    <r>
      <rPr>
        <b/>
        <sz val="10"/>
        <color theme="1"/>
        <rFont val="Arial"/>
      </rPr>
      <t>Carga Horária do Assistente Social</t>
    </r>
    <r>
      <rPr>
        <sz val="10"/>
        <color theme="1"/>
        <rFont val="Arial"/>
      </rPr>
      <t>: 30 horas, conforme Lei 12.317/2010.</t>
    </r>
  </si>
  <si>
    <r>
      <rPr>
        <b/>
        <sz val="10"/>
        <color theme="1"/>
        <rFont val="Arial"/>
      </rPr>
      <t xml:space="preserve">Adicional de Insalubridade: </t>
    </r>
    <r>
      <rPr>
        <sz val="10"/>
        <color theme="1"/>
        <rFont val="Arial"/>
      </rPr>
      <t xml:space="preserve">previsto para o cargo de MÉDICO no grau médio (20%), tendo como base de cálculo sobre o salário mínimo (célula E13) </t>
    </r>
  </si>
  <si>
    <r>
      <rPr>
        <b/>
        <sz val="10"/>
        <color theme="1"/>
        <rFont val="Arial"/>
      </rPr>
      <t>Auxílio Transporte:</t>
    </r>
    <r>
      <rPr>
        <sz val="10"/>
        <color theme="1"/>
        <rFont val="Arial"/>
      </rPr>
      <t xml:space="preserve"> </t>
    </r>
    <r>
      <rPr>
        <sz val="10"/>
        <color theme="1"/>
        <rFont val="Arial"/>
      </rPr>
      <t>{ [ V.T. X ( Quant. Diária  X 21 ) ] - 6% da Remuneração }</t>
    </r>
  </si>
  <si>
    <r>
      <rPr>
        <b/>
        <sz val="10"/>
        <color theme="1"/>
        <rFont val="Arial"/>
      </rPr>
      <t xml:space="preserve">CITL: </t>
    </r>
    <r>
      <rPr>
        <sz val="10"/>
        <color theme="1"/>
        <rFont val="Arial"/>
      </rPr>
      <t>Preencher aba CITL (Custos Indiretos, Tributos e Lucros)</t>
    </r>
  </si>
  <si>
    <r>
      <rPr>
        <b/>
        <sz val="10"/>
        <color theme="1"/>
        <rFont val="Arial"/>
      </rPr>
      <t>Valor do Posto Unitário Mensal:</t>
    </r>
    <r>
      <rPr>
        <sz val="10"/>
        <color theme="1"/>
        <rFont val="Arial"/>
      </rPr>
      <t xml:space="preserve"> </t>
    </r>
    <r>
      <rPr>
        <sz val="10"/>
        <color theme="1"/>
        <rFont val="Arial"/>
      </rPr>
      <t>Montante A + Montante B + CITL.</t>
    </r>
  </si>
  <si>
    <t>CÉLULAS A PREENCHER</t>
  </si>
  <si>
    <t>Optante pela desoneração da folha de pagamento?
(Lei 12.546/2011)</t>
  </si>
  <si>
    <t>Sim</t>
  </si>
  <si>
    <t>x</t>
  </si>
  <si>
    <t>Não</t>
  </si>
  <si>
    <t>ENCARGOS SOCIAIS E TRABALHISTAS</t>
  </si>
  <si>
    <t xml:space="preserve">SUBMÓDULO 1 - Encargos Previdenciários e FGTS </t>
  </si>
  <si>
    <t>%</t>
  </si>
  <si>
    <t>FUNDAMENTO LEGAL</t>
  </si>
  <si>
    <t>MEMÓRIA DE CÁLCULO</t>
  </si>
  <si>
    <t>INSS</t>
  </si>
  <si>
    <t xml:space="preserve">Art. 22, inciso I, da Lei 8.212/91. </t>
  </si>
  <si>
    <t>Art. 22, inciso I, da Lei 8.212/91. Portanto, igual a 20% sobre o total da remuneração. 
(Este campo não deverá ser preenchido quando a empresa for optante pela desoneração da folha de pagamento.)</t>
  </si>
  <si>
    <t>SESI / SESC</t>
  </si>
  <si>
    <t>Art. 30 da Lei 8.036/90.</t>
  </si>
  <si>
    <t>1,5% sobre a remuneração.</t>
  </si>
  <si>
    <t>INCRA</t>
  </si>
  <si>
    <t>Art. 1º, inciso I, do Decreto Lei nº 1.146/70.</t>
  </si>
  <si>
    <t>0,2% sobre a remuneração.</t>
  </si>
  <si>
    <t>SENAI / SENAC</t>
  </si>
  <si>
    <t>Decreto nº 2.318/86.</t>
  </si>
  <si>
    <t>1% sobre a remuneração</t>
  </si>
  <si>
    <t>Salário Educação</t>
  </si>
  <si>
    <t>Art. 3º, inciso I, do Decreto nº 87.043/82; art. 15, de Lei nº 9424/96; e art 2º, do Decreto nº 3412/99.</t>
  </si>
  <si>
    <t>2,5% sobre a remuneração.</t>
  </si>
  <si>
    <t>SEBRAE</t>
  </si>
  <si>
    <t>Art. 8º da Lei 8.029/90, alterada pela Lei nº 8.154/90.</t>
  </si>
  <si>
    <t>0,6% sobre a remuneração.</t>
  </si>
  <si>
    <t>RAT
(%)</t>
  </si>
  <si>
    <t>FAP
(Fator)</t>
  </si>
  <si>
    <t>RAT Ajustado</t>
  </si>
  <si>
    <t>Art. 22, inciso II, alineas "b" e "c" da Lei 8.212/91; Decreto nº 6042/07; Anexo da Resolução MPS/CNPS nº 1.329/17 (Fator Acidentário de Prevenção - FAP). 
Alíquotas do RAT de 1%, 2% ou 3%, pondendo ser reduzida pela metade ou acrescida em até 100% pelo FAP.</t>
  </si>
  <si>
    <t>A estimativa se baseou no percentual máximo de alíquota RAT e no valor máximo de FAP passíveis de serem utilizados nas propostas .
A licitante deverá informar a sua alíquota e o seu FAP vigente.</t>
  </si>
  <si>
    <t>FGTS</t>
  </si>
  <si>
    <t>Art. 15 da Lei. 8036/90 e art 7º, inciso III, da Constituição Federal de 05/10/88.</t>
  </si>
  <si>
    <t>8% sobre a remuneração.</t>
  </si>
  <si>
    <t>Total do SUBMÓDULO 1:</t>
  </si>
  <si>
    <t>SUBMÓDULO 2 - 13º Salário e Adicional de Férias</t>
  </si>
  <si>
    <t>Adicional de Férias</t>
  </si>
  <si>
    <t>A Constituição Federal no Art. 7º inciso XVII, dispõe que é direito do trabalhador o "gozo de férias anuais remuneradas com, pelo menos, um terço a mais do que o salário normal".</t>
  </si>
  <si>
    <t>((1 / 3) / 12) x 100 = 2,78%</t>
  </si>
  <si>
    <t>13º Salário</t>
  </si>
  <si>
    <t xml:space="preserve">A constituição Federal no Art.  7º inciso XIII, prevê o décimo terceiro salário com base na remuneração integral. Portanto, cada trabalhador faz jus a um salário por ano a esse título. </t>
  </si>
  <si>
    <t>1/12 x 100 = 8,33%</t>
  </si>
  <si>
    <t xml:space="preserve">Subtotal </t>
  </si>
  <si>
    <t>1 sobre subtotal 2</t>
  </si>
  <si>
    <r>
      <rPr>
        <b/>
        <sz val="8"/>
        <color theme="1"/>
        <rFont val="Arial"/>
      </rPr>
      <t>SUBMÓDULO 1</t>
    </r>
    <r>
      <rPr>
        <sz val="8"/>
        <color theme="1"/>
        <rFont val="Arial"/>
      </rPr>
      <t xml:space="preserve"> sobre o 13º Salário e Adicional de Férias.</t>
    </r>
  </si>
  <si>
    <t>F23 X B29</t>
  </si>
  <si>
    <t>Total do SUBMÓDULO 2:</t>
  </si>
  <si>
    <t xml:space="preserve">SUBMÓDULO 3 - Provisão para Rescisão </t>
  </si>
  <si>
    <t>Aviso Prévio Indenizado</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</si>
  <si>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</si>
  <si>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r>
      <rPr>
        <sz val="8"/>
        <color theme="1"/>
        <rFont val="Arial"/>
      </rPr>
      <t xml:space="preserve">((((1/12) X 0,05) X 100 = 0,42%) * 12 meses) / 30 meses de contratação
</t>
    </r>
    <r>
      <rPr>
        <b/>
        <sz val="8"/>
        <color rgb="FF7F7F7F"/>
        <rFont val="Arial"/>
      </rPr>
      <t>Obs.: na hipótese de haver prorrogação contratual, o percentual será zerado, uma vez que a provisão já terá sido completamente quitada.</t>
    </r>
  </si>
  <si>
    <t>FGTS sobre Aviso Prévio Indenizado</t>
  </si>
  <si>
    <t>Súmula nº 305/TST e Acórdão TCU 2.217/2010 - Plenário.</t>
  </si>
  <si>
    <t>F41 X 8%</t>
  </si>
  <si>
    <t>Multa do FGTS sobre o Aviso Prévio Indenizado</t>
  </si>
  <si>
    <t>F41 X 8% X 40%</t>
  </si>
  <si>
    <t>Aviso Prévio Trabalhado</t>
  </si>
  <si>
    <t xml:space="preserve">Refere-se à indenização de sete dias corridos devida ao empregado no caso de o empregador rescindir o contrato sem justo motivo e conceder aviso prévio, conforme disposto no art. 488 da CLT.  (Acordão TCU 1186/2017). </t>
  </si>
  <si>
    <r>
      <rPr>
        <sz val="8"/>
        <color theme="1"/>
        <rFont val="Arial"/>
      </rPr>
      <t xml:space="preserve">[ (((7 / 30) / 12) X 100 = 1,94%) * 12 meses + 0,194 * 18 meses ] / 30 meses de contratação. 
</t>
    </r>
    <r>
      <rPr>
        <b/>
        <sz val="8"/>
        <color rgb="FF7F7F7F"/>
        <rFont val="Arial"/>
      </rPr>
      <t>Obs.: na hipótese de haver prorrogação contratual, o percentual será reduzido para 0,194, uma vez que a provisão já terá sido amortizada.</t>
    </r>
  </si>
  <si>
    <t>1 sobre o Aviso Prévio Trabalhado</t>
  </si>
  <si>
    <r>
      <rPr>
        <b/>
        <sz val="8"/>
        <color theme="1"/>
        <rFont val="Arial"/>
      </rPr>
      <t>SUBMÓDULO 1</t>
    </r>
    <r>
      <rPr>
        <sz val="8"/>
        <color theme="1"/>
        <rFont val="Arial"/>
      </rPr>
      <t xml:space="preserve"> sobre o Aviso Prévio Trabalhado. </t>
    </r>
  </si>
  <si>
    <t>F23 X B44</t>
  </si>
  <si>
    <t>Multa do FGTS sobre o Aviso Prévio Trabalhado</t>
  </si>
  <si>
    <t>F44 X 8% X 40%</t>
  </si>
  <si>
    <t>Multa do FGTS sobre Rescisão sem Justa Causa</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</si>
  <si>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</si>
  <si>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0,4 X 0,9 X [1 + 1/12 + 1/12 + (1/3 X 1/12)] = 3,44%</t>
  </si>
  <si>
    <t>Total do SUBMÓDULO 3:</t>
  </si>
  <si>
    <t>SUBMÓDULO 4 - Custo de Reposição do Profissional Ausente</t>
  </si>
  <si>
    <t>Substituição por Férias</t>
  </si>
  <si>
    <t>Afastamento de 30 dias, sem prejuizo da remuneração, após  período aquisitivo de 12 meses de vigência do contrato de trabalho.</t>
  </si>
  <si>
    <t xml:space="preserve"> [ (1/12) X 100 = 8,33% ] / 3
Percentual calculado considerando que somente será necessária reposição de 10 dias de afastamento por férias, referente ao período gozado fora do recesso eleitoral.</t>
  </si>
  <si>
    <t>Substituição por ausências legais</t>
  </si>
  <si>
    <t>Art. 473 da CLT. 
Estimativa estatística de 1 (um) dia de falta ao ano,</t>
  </si>
  <si>
    <t xml:space="preserve">Percentual de provisão zerado na estimativa, considerando a previsão contratual de não reposição de profissional ausente por até 5 (cinco) dias. 
O valor poderá ser alterado pelo licitante, considerando estimativa própria, bem como durante a gestão contratual, por negociação, após a análise contratual em concreto. </t>
  </si>
  <si>
    <t>Substituição por Ausência por Doença</t>
  </si>
  <si>
    <t xml:space="preserve"> Estima-se a média de 5,96 dias ao ano em que o empregado fica doente e a contratada deve providenciar sua substituição (Acórdão 1753/2008 – Plenário TCU). </t>
  </si>
  <si>
    <t>Percentual de provisão zerado na estimativa, considerando a previsão contratual de não reposição de profissional ausente por até 5 (cinco) dias. 
O valor poderá ser alterado pelo licitante, considerando estimativa própria, bem como durante a gestão contratual, por negociação, após a análise contratual em concreto.</t>
  </si>
  <si>
    <t>Substituição por Licença Maternidade</t>
  </si>
  <si>
    <t>Art. 7º inc. XVIII, CF, Lei 8.213/91, art. 72 e Lei 11770/2008. Lei n. 13.527/2016. Art. 86 da IN RFB 971/2009.</t>
  </si>
  <si>
    <t xml:space="preserve">{ [ ((1/12)*100)+((1/3)*(1/12)*100)) ] X (0,24*0,22*100)*50%) } / 100
Conforme cálculo estatísitico do Manual de Preenchimento da Planilha de Custos e Formação de Preços do STJ.  
O valor poderá ser alterado pelo licitante, considerando estimativa própria, bem como durante a gestão contratual, por negociação, após a análise contratual em concreto. </t>
  </si>
  <si>
    <t>Substituição por Licença Paternidade</t>
  </si>
  <si>
    <t>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
As empresas que declaram impostos sobre o lucro real podem participar do Programa Empresa Cidadã  (PEC) e disponibilizar o benefício de 20 dias de licença-paternidade. Cerca de 18% das empresas brasileiras estão inscritas no PEC.</t>
  </si>
  <si>
    <r>
      <rPr>
        <sz val="8"/>
        <color rgb="FFFF0000"/>
        <rFont val="Arial"/>
      </rPr>
      <t>[ ( (20 / 30) / 12 ) X 0,015 X 100 = 0,08% ] * 18</t>
    </r>
    <r>
      <rPr>
        <sz val="8"/>
        <color theme="1"/>
        <rFont val="Arial"/>
      </rPr>
      <t xml:space="preserve">
 O valor poderá ser alterado pelo licitante, considerando estimativa própria, bem como durante a gestão contratual, por negociação, após a análise contratual em concreto. </t>
    </r>
  </si>
  <si>
    <t>Substituição por 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</si>
  <si>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</si>
  <si>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Subtotal</t>
  </si>
  <si>
    <t>1 sobre o subtotal 5</t>
  </si>
  <si>
    <r>
      <rPr>
        <b/>
        <sz val="8"/>
        <color theme="1"/>
        <rFont val="Arial"/>
      </rPr>
      <t>SUBMÓDULO 1</t>
    </r>
    <r>
      <rPr>
        <sz val="8"/>
        <color theme="1"/>
        <rFont val="Arial"/>
      </rPr>
      <t xml:space="preserve"> sobre o Custo de Repos. do Profiss. Ausente. </t>
    </r>
  </si>
  <si>
    <t>F23 X B57</t>
  </si>
  <si>
    <t>Total do SUBMÓDULO 4:</t>
  </si>
  <si>
    <t xml:space="preserve">RESUMO DO MÓDULO - ENCARGOS SOCIAIS E TRABALHISTAS </t>
  </si>
  <si>
    <t>1. Encargos Previdenciários e FGTS</t>
  </si>
  <si>
    <t>2. 13º Salário e Adicional de Férias</t>
  </si>
  <si>
    <t>3. Provisão para Rescisão</t>
  </si>
  <si>
    <t>4. Custo de Reposição do Profissional Ausente</t>
  </si>
  <si>
    <t>Total dos Encargos Sociais e Trabalhistas</t>
  </si>
  <si>
    <t>CITL - CUSTOS INDIRETOS, TRIBUTOS E LUCRO</t>
  </si>
  <si>
    <t>Item</t>
  </si>
  <si>
    <t xml:space="preserve">Percentual </t>
  </si>
  <si>
    <t>Custo Indireto (CI) - Taxa de administração</t>
  </si>
  <si>
    <t>Lucro antes do Imposto de Renda (L)</t>
  </si>
  <si>
    <t>PIS - (T)</t>
  </si>
  <si>
    <t>COFINS - (T)</t>
  </si>
  <si>
    <t>ISS - (T)</t>
  </si>
  <si>
    <r>
      <rPr>
        <sz val="10"/>
        <color theme="1"/>
        <rFont val="Arial"/>
      </rPr>
      <t xml:space="preserve">INSS (CPRB) </t>
    </r>
    <r>
      <rPr>
        <sz val="10"/>
        <color rgb="FFFF0000"/>
        <rFont val="Arial"/>
      </rPr>
      <t xml:space="preserve">* </t>
    </r>
    <r>
      <rPr>
        <sz val="10"/>
        <color theme="1"/>
        <rFont val="Arial"/>
      </rPr>
      <t>(T)</t>
    </r>
  </si>
  <si>
    <t>TOTAL</t>
  </si>
  <si>
    <t xml:space="preserve">Observações </t>
  </si>
  <si>
    <r>
      <rPr>
        <b/>
        <sz val="9"/>
        <color theme="1"/>
        <rFont val="Arial"/>
      </rPr>
      <t xml:space="preserve">Custo indireto: </t>
    </r>
    <r>
      <rPr>
        <sz val="9"/>
        <color theme="1"/>
        <rFont val="Arial"/>
      </rPr>
      <t>conforme histórico de contratações apuradas pelo STJ no Manual de Preenchimento de Planilha de Custos e Formação de Preços do STJ</t>
    </r>
  </si>
  <si>
    <r>
      <rPr>
        <b/>
        <sz val="9"/>
        <color theme="1"/>
        <rFont val="Arial"/>
      </rPr>
      <t>Lucro:</t>
    </r>
    <r>
      <rPr>
        <sz val="9"/>
        <color theme="1"/>
        <rFont val="Arial"/>
      </rPr>
      <t xml:space="preserve"> conforme histórico de contratações apuradas pelo STJ no Manual de Preenchimento de Planilha de Custos e Formação de Preços do STJ</t>
    </r>
  </si>
  <si>
    <r>
      <rPr>
        <b/>
        <sz val="9"/>
        <color theme="1"/>
        <rFont val="Arial"/>
      </rPr>
      <t>INSS (CPRB):</t>
    </r>
    <r>
      <rPr>
        <sz val="9"/>
        <color theme="1"/>
        <rFont val="Arial"/>
      </rPr>
      <t xml:space="preserve"> Preencher somente se a empresa for optante pela desoneração da folha de pagamento (Lei 12546/2011; Item 6.5.1 do Acórdão nº 1212/2014-TCU).</t>
    </r>
  </si>
  <si>
    <r>
      <rPr>
        <b/>
        <sz val="9"/>
        <color theme="1"/>
        <rFont val="Arial"/>
      </rPr>
      <t xml:space="preserve">TOTAL: </t>
    </r>
    <r>
      <rPr>
        <sz val="9"/>
        <color theme="1"/>
        <rFont val="Arial"/>
      </rPr>
      <t xml:space="preserve"> ((1 + CI)*(1+L) / (1 - TR)) - 1</t>
    </r>
  </si>
  <si>
    <t>INSUMO PARA O POSTO DE MÉDICO</t>
  </si>
  <si>
    <t>ENTREGA ANUAL</t>
  </si>
  <si>
    <t>MATERIAL/DESCRIÇÃO</t>
  </si>
  <si>
    <t>Quantidade por Posto</t>
  </si>
  <si>
    <t>Quant. de Fornecimentos durante a vigência</t>
  </si>
  <si>
    <t>Valor Unitário (*)</t>
  </si>
  <si>
    <t>Valor mensal por Posto</t>
  </si>
  <si>
    <t>Fonte 1</t>
  </si>
  <si>
    <t>Fonte 2</t>
  </si>
  <si>
    <t>Fonte 3</t>
  </si>
  <si>
    <r>
      <rPr>
        <sz val="10"/>
        <color theme="1"/>
        <rFont val="Arial"/>
      </rPr>
      <t xml:space="preserve">JALECOS, manga comprida, abertura frontal com botões, três bolsos sendo um do lado esquerdo na altura do tórax e dois na parte inferior, abertura de aproximadamente 20 cm na parte inferior das costas, gola esporte, tecido </t>
    </r>
    <r>
      <rPr>
        <b/>
        <sz val="10"/>
        <color theme="1"/>
        <rFont val="Arial"/>
      </rPr>
      <t>microfibra</t>
    </r>
    <r>
      <rPr>
        <sz val="10"/>
        <color theme="1"/>
        <rFont val="Arial"/>
      </rPr>
      <t xml:space="preserve">, ou qualidade superior, cor branca, com corte adequado ao empregado, </t>
    </r>
    <r>
      <rPr>
        <b/>
        <sz val="10"/>
        <color theme="1"/>
        <rFont val="Arial"/>
      </rPr>
      <t>masculino ou feminino.</t>
    </r>
  </si>
  <si>
    <t>Pagamento por FATO GERADOR, mediante comprovação.</t>
  </si>
  <si>
    <t>Laudo médico comprobatório de compatibilidade entre pessoa com deficiência ou mobilidade reduzida e respectivo cargo, no caso de contratação.</t>
  </si>
  <si>
    <r>
      <rPr>
        <b/>
        <sz val="10"/>
        <color theme="1"/>
        <rFont val="Arial"/>
      </rPr>
      <t xml:space="preserve">Item 1: </t>
    </r>
    <r>
      <rPr>
        <sz val="10"/>
        <color theme="1"/>
        <rFont val="Arial"/>
      </rPr>
      <t>o valor unitário fo</t>
    </r>
    <r>
      <rPr>
        <b/>
        <sz val="10"/>
        <color theme="1"/>
        <rFont val="Arial"/>
      </rPr>
      <t>i</t>
    </r>
    <r>
      <rPr>
        <sz val="10"/>
        <color theme="1"/>
        <rFont val="Arial"/>
      </rPr>
      <t xml:space="preserve"> extraído de pesquisa de preços </t>
    </r>
  </si>
  <si>
    <r>
      <rPr>
        <b/>
        <sz val="10"/>
        <color theme="1"/>
        <rFont val="Arial"/>
      </rPr>
      <t>Item 2:</t>
    </r>
    <r>
      <rPr>
        <sz val="10"/>
        <color theme="1"/>
        <rFont val="Arial"/>
      </rPr>
      <t xml:space="preserve"> não compõe o critério de julgamento</t>
    </r>
  </si>
  <si>
    <t>HORA EXTRA
Pagamento por Fato Gerador</t>
  </si>
  <si>
    <t>HORA SUPLEMENTAR 50%</t>
  </si>
  <si>
    <t>SALÁRIO +ADICIONAL DE INSALUBRID. GRAU MÉDIO</t>
  </si>
  <si>
    <t>HORA SALÁRIO COM 50% DE ACRÉSCIMO</t>
  </si>
  <si>
    <t>DESCANSO SEMANAL REMUNERADO</t>
  </si>
  <si>
    <t>ENCARGOS SOCIAIS</t>
  </si>
  <si>
    <t>VALOR  DA HORA SUPLEMENTAR  50%</t>
  </si>
  <si>
    <t>HORA SUPLEMENTAR 100%</t>
  </si>
  <si>
    <t xml:space="preserve">SALÁRIO </t>
  </si>
  <si>
    <t>HORA SALÁRIO COM 100% DE ACRÉSCIMO</t>
  </si>
  <si>
    <t>VALOR  DA HORA SUPLEMENTAR 100%</t>
  </si>
  <si>
    <t>HORA SUPLEMENTAR NOTURNA 50%</t>
  </si>
  <si>
    <t>HORA SALÁRIO NOTURNA COM 50% DE ACRÉSCIMO</t>
  </si>
  <si>
    <t>VALOR  DA HORA SUPLEMENTAR NOTURNA 50%</t>
  </si>
  <si>
    <t>HORA SUPLEMENTAR NOTURNA 100%</t>
  </si>
  <si>
    <t>HORA SALÁRIO NOTURNA COM 100% DE ACRÉSCIMO</t>
  </si>
  <si>
    <t>VALOR  DA HORA SUPLEMENTAR NOTURNA 100%</t>
  </si>
  <si>
    <t>AUXÍLIOS DECORRENTES DE JORNADA SUPLEMENTAR</t>
  </si>
  <si>
    <t>AUXÍLIO TRANSPORTE</t>
  </si>
  <si>
    <t>AUXÍLIO ALIMENTAÇÃO</t>
  </si>
  <si>
    <t>POR DIA</t>
  </si>
  <si>
    <t>AUXÍLIO TRANSPORTE SUPLEMENTAR</t>
  </si>
  <si>
    <r>
      <rPr>
        <b/>
        <sz val="10"/>
        <color theme="1"/>
        <rFont val="Arial"/>
      </rPr>
      <t xml:space="preserve">POR DIA 
</t>
    </r>
    <r>
      <rPr>
        <sz val="10"/>
        <color theme="1"/>
        <rFont val="Arial"/>
      </rPr>
      <t>(Valor Unitário descontado PAT)</t>
    </r>
  </si>
  <si>
    <t>VALE ALIMENTAÇÃO SUPLEMENTAR</t>
  </si>
  <si>
    <r>
      <rPr>
        <b/>
        <sz val="10"/>
        <color theme="1"/>
        <rFont val="Arial"/>
      </rPr>
      <t>Horas extra</t>
    </r>
    <r>
      <rPr>
        <sz val="10"/>
        <color theme="1"/>
        <rFont val="Arial"/>
      </rPr>
      <t>s com caráter eventual, sem habitualidade.</t>
    </r>
  </si>
  <si>
    <r>
      <rPr>
        <b/>
        <sz val="10"/>
        <color theme="1"/>
        <rFont val="Arial"/>
      </rPr>
      <t>Encargos Sociais</t>
    </r>
    <r>
      <rPr>
        <sz val="10"/>
        <color theme="1"/>
        <rFont val="Arial"/>
      </rPr>
      <t>: Corresponde ao SUBMÓDULO 1 da guia Encargos Sociais (F23)</t>
    </r>
  </si>
  <si>
    <t>Limite de H.E.: 6 horas semanais, os contratos de tempo parcial (20 hrs). Conf. Parágrafo 4º do art. 58-A da CLT (Alterado pela Lei 13.467/17).</t>
  </si>
  <si>
    <r>
      <rPr>
        <b/>
        <sz val="10"/>
        <color theme="1"/>
        <rFont val="Arial"/>
      </rPr>
      <t>Adicional Noturno</t>
    </r>
    <r>
      <rPr>
        <sz val="10"/>
        <color theme="1"/>
        <rFont val="Arial"/>
      </rPr>
      <t>: 20% sobre a hora reduzida de 52,5 min.</t>
    </r>
    <r>
      <rPr>
        <sz val="10"/>
        <color rgb="FF632423"/>
        <rFont val="Arial"/>
      </rPr>
      <t xml:space="preserve"> </t>
    </r>
    <r>
      <rPr>
        <sz val="10"/>
        <color rgb="FF656565"/>
        <rFont val="Arial"/>
      </rPr>
      <t>(</t>
    </r>
    <r>
      <rPr>
        <sz val="10"/>
        <color rgb="FFFF0000"/>
        <rFont val="Arial"/>
      </rPr>
      <t>(</t>
    </r>
    <r>
      <rPr>
        <sz val="10"/>
        <color rgb="FF00B050"/>
        <rFont val="Arial"/>
      </rPr>
      <t>(</t>
    </r>
    <r>
      <rPr>
        <sz val="10"/>
        <color rgb="FF632423"/>
        <rFont val="Arial"/>
      </rPr>
      <t>Remun. / (Carga Horária Semanal * 5)</t>
    </r>
    <r>
      <rPr>
        <sz val="10"/>
        <color rgb="FF00B050"/>
        <rFont val="Arial"/>
      </rPr>
      <t xml:space="preserve">) </t>
    </r>
    <r>
      <rPr>
        <sz val="10"/>
        <color rgb="FF632423"/>
        <rFont val="Arial"/>
      </rPr>
      <t>* Adicional Hora Reduzida - 1,1428571</t>
    </r>
    <r>
      <rPr>
        <sz val="10"/>
        <color rgb="FFFF0000"/>
        <rFont val="Arial"/>
      </rPr>
      <t xml:space="preserve">) </t>
    </r>
    <r>
      <rPr>
        <sz val="10"/>
        <color rgb="FF632423"/>
        <rFont val="Arial"/>
      </rPr>
      <t>* 20% de AdNt</t>
    </r>
    <r>
      <rPr>
        <sz val="10"/>
        <color rgb="FF656565"/>
        <rFont val="Arial"/>
      </rPr>
      <t xml:space="preserve">) </t>
    </r>
    <r>
      <rPr>
        <sz val="10"/>
        <color rgb="FF632423"/>
        <rFont val="Arial"/>
      </rPr>
      <t>* Acrésc. 50% ou 100%]</t>
    </r>
  </si>
  <si>
    <r>
      <rPr>
        <b/>
        <sz val="10"/>
        <color theme="1"/>
        <rFont val="Arial"/>
      </rPr>
      <t>Descanso Semanal Remunerado</t>
    </r>
    <r>
      <rPr>
        <sz val="10"/>
        <color theme="1"/>
        <rFont val="Arial"/>
      </rPr>
      <t xml:space="preserve">: Incluído o DSR de 20%* sobre o valor da hora suplementar (art. 73 do Decreto Lei 5452/43 - CLT).
</t>
    </r>
    <r>
      <rPr>
        <i/>
        <sz val="10"/>
        <color rgb="FF632423"/>
        <rFont val="Arial"/>
      </rPr>
      <t>*Percentual obtido considerando-se a média de 25 dias úteis e 5 domingos/ feriados por mês.</t>
    </r>
  </si>
  <si>
    <r>
      <rPr>
        <b/>
        <sz val="10"/>
        <color theme="1"/>
        <rFont val="Arial"/>
      </rPr>
      <t>Auxílio Transporte</t>
    </r>
    <r>
      <rPr>
        <sz val="10"/>
        <color theme="1"/>
        <rFont val="Arial"/>
      </rPr>
      <t>: Valor unitário X Quantidade Diária.</t>
    </r>
  </si>
  <si>
    <t>* Devido por dia e somente nos casos de H.E. de sábado, domingo ou feriado.</t>
  </si>
  <si>
    <r>
      <rPr>
        <b/>
        <sz val="10"/>
        <color theme="1"/>
        <rFont val="Arial"/>
      </rPr>
      <t>Auxílio Alimentação</t>
    </r>
    <r>
      <rPr>
        <sz val="10"/>
        <color theme="1"/>
        <rFont val="Arial"/>
      </rPr>
      <t>: Valor diário.</t>
    </r>
  </si>
  <si>
    <r>
      <rPr>
        <b/>
        <sz val="10"/>
        <color theme="1"/>
        <rFont val="Arial"/>
      </rPr>
      <t>CITL</t>
    </r>
    <r>
      <rPr>
        <sz val="10"/>
        <color theme="1"/>
        <rFont val="Arial"/>
      </rPr>
      <t>: Conforme cálculo na guia CITL.</t>
    </r>
  </si>
  <si>
    <t>HORA EXTRA 50%</t>
  </si>
  <si>
    <t>EMPRESA:</t>
  </si>
  <si>
    <t>PROCESSO LICITATÓRIO:</t>
  </si>
  <si>
    <t>OBJETO DA LICITAÇÃO:</t>
  </si>
  <si>
    <t>Data apresentacao proposta</t>
  </si>
  <si>
    <t xml:space="preserve">Mao-de-Obra vinculada ao contrato: </t>
  </si>
  <si>
    <t>CARGA HORARIA MENSAL:</t>
  </si>
  <si>
    <t>HORAS</t>
  </si>
  <si>
    <t xml:space="preserve">MÓDULO 1: COMPOSIÇÃO DA REMUNERAÇÃO </t>
  </si>
  <si>
    <t>OBSERVAÇÕES</t>
  </si>
  <si>
    <t>REMUNERAÇÃO</t>
  </si>
  <si>
    <t>% s/REMUN</t>
  </si>
  <si>
    <t>VALOR</t>
  </si>
  <si>
    <t>FUNDAMENTO LEGAL/MEMÓRIA DE CÁLCULO</t>
  </si>
  <si>
    <t>Valor da Hora Extra 50%</t>
  </si>
  <si>
    <t>(Remuneração / Carga horaria mensal) * 1,5</t>
  </si>
  <si>
    <t>DSR (Descanso Semanal Remunerado)</t>
  </si>
  <si>
    <t xml:space="preserve">(Total Hora Extra / 25) * 5 </t>
  </si>
  <si>
    <t>TOTAL DA REMUNERAÇÃO</t>
  </si>
  <si>
    <t>MÓDULO 2: ENCARGOS SOCIAIS E TRABALHISTAS</t>
  </si>
  <si>
    <t xml:space="preserve"> SUBMÓDULO 2.1: Encargos Previdenciarios e FGTS </t>
  </si>
  <si>
    <t>2.1</t>
  </si>
  <si>
    <r>
      <rPr>
        <sz val="8"/>
        <color theme="1"/>
        <rFont val="Arial"/>
      </rPr>
      <t xml:space="preserve">Fundamento Legal: art. 22, inciso I, da Lei 8.212/91. Portanto, igual a </t>
    </r>
    <r>
      <rPr>
        <sz val="8"/>
        <color rgb="FFFF0000"/>
        <rFont val="Arial"/>
      </rPr>
      <t>20%</t>
    </r>
    <r>
      <rPr>
        <sz val="8"/>
        <color theme="1"/>
        <rFont val="Arial"/>
      </rPr>
      <t xml:space="preserve"> sobre o total da remuneração. SIMPLES NACIONAL - aliquota </t>
    </r>
    <r>
      <rPr>
        <sz val="8"/>
        <color rgb="FFFF0000"/>
        <rFont val="Arial"/>
      </rPr>
      <t>0%</t>
    </r>
    <r>
      <rPr>
        <sz val="8"/>
        <color theme="1"/>
        <rFont val="Arial"/>
      </rPr>
      <t>, art. 13, inciso VI, da Lei Complementar 123/06. Tributado de acordo com anexo III (sobre faturamento).</t>
    </r>
  </si>
  <si>
    <t>SESI/SESC</t>
  </si>
  <si>
    <r>
      <rPr>
        <sz val="8"/>
        <color theme="1"/>
        <rFont val="Arial"/>
      </rPr>
      <t xml:space="preserve">Fundamento Legal: art. 30 da Lei 8.036/90. Portanto, igual a </t>
    </r>
    <r>
      <rPr>
        <sz val="8"/>
        <color rgb="FFFF0000"/>
        <rFont val="Arial"/>
      </rPr>
      <t>1,5%</t>
    </r>
    <r>
      <rPr>
        <sz val="8"/>
        <color theme="1"/>
        <rFont val="Arial"/>
      </rPr>
      <t xml:space="preserve"> sobre o total da remuneração. SIMPLES NACIONAL - aliquota </t>
    </r>
    <r>
      <rPr>
        <sz val="8"/>
        <color rgb="FFFF0000"/>
        <rFont val="Arial"/>
      </rPr>
      <t>0%</t>
    </r>
    <r>
      <rPr>
        <sz val="8"/>
        <color theme="1"/>
        <rFont val="Arial"/>
      </rPr>
      <t>, art. 13, § 3º, da Lei Complementar 123/06.</t>
    </r>
  </si>
  <si>
    <t>Fundamento Legal: art. 1º, inciso I, do Decreto Lei nº 1.146/70. Portanto 0,2% sobre o total da remuneração. SIMPLES NACIONAL - aliquota 0%, art. 13, § 3º, da Lei Complementar 123/06.</t>
  </si>
  <si>
    <t>SENAI/SENAC</t>
  </si>
  <si>
    <r>
      <rPr>
        <sz val="8"/>
        <color theme="1"/>
        <rFont val="Arial"/>
      </rPr>
      <t>Fundamento Legal: Decreto nº 2.318/86. Portanto,</t>
    </r>
    <r>
      <rPr>
        <sz val="8"/>
        <color rgb="FFFF0000"/>
        <rFont val="Arial"/>
      </rPr>
      <t xml:space="preserve"> 1%</t>
    </r>
    <r>
      <rPr>
        <sz val="8"/>
        <color theme="1"/>
        <rFont val="Arial"/>
      </rPr>
      <t xml:space="preserve"> sobre o total da remuneração. SIMPLES NACIONAL - aliquota </t>
    </r>
    <r>
      <rPr>
        <sz val="8"/>
        <color rgb="FFFF0000"/>
        <rFont val="Arial"/>
      </rPr>
      <t>0%,</t>
    </r>
    <r>
      <rPr>
        <sz val="8"/>
        <color theme="1"/>
        <rFont val="Arial"/>
      </rPr>
      <t xml:space="preserve"> art. 13, § 3º, da Lei Complementar 123/06.</t>
    </r>
  </si>
  <si>
    <r>
      <rPr>
        <sz val="8"/>
        <color theme="1"/>
        <rFont val="Arial"/>
      </rPr>
      <t xml:space="preserve">Fundamento Legal: Art. 3º, inciso I, do Decreto nº 87.043/82; art. 15, de Lei nº 9424/96; art 2º, do Decreto nº 3412/99. Portanto, </t>
    </r>
    <r>
      <rPr>
        <sz val="8"/>
        <color rgb="FFFF0000"/>
        <rFont val="Arial"/>
      </rPr>
      <t>2,5%</t>
    </r>
    <r>
      <rPr>
        <sz val="8"/>
        <color theme="1"/>
        <rFont val="Arial"/>
      </rPr>
      <t xml:space="preserve"> sobre o total da remuneração. SIMPLES NACIONAL - aliquota </t>
    </r>
    <r>
      <rPr>
        <sz val="8"/>
        <color rgb="FFFF0000"/>
        <rFont val="Arial"/>
      </rPr>
      <t>0%</t>
    </r>
    <r>
      <rPr>
        <sz val="8"/>
        <color theme="1"/>
        <rFont val="Arial"/>
      </rPr>
      <t>, art. 13, § 3º, da Lei Complementar 123/06; art. 3º, § unico, do Decreto nº 3142/99.</t>
    </r>
  </si>
  <si>
    <r>
      <rPr>
        <sz val="8"/>
        <color theme="1"/>
        <rFont val="Arial"/>
      </rPr>
      <t>Fundamento Legal: Art. 8º da Lei 8.029/90, alterada pela Lei nº 8.154/90. Portanto,</t>
    </r>
    <r>
      <rPr>
        <sz val="8"/>
        <color rgb="FFFF0000"/>
        <rFont val="Arial"/>
      </rPr>
      <t xml:space="preserve"> 0,6%</t>
    </r>
    <r>
      <rPr>
        <sz val="8"/>
        <color theme="1"/>
        <rFont val="Arial"/>
      </rPr>
      <t xml:space="preserve"> sobre o total da remuneração. SIMPLES NACIONAL - aliquota </t>
    </r>
    <r>
      <rPr>
        <sz val="8"/>
        <color rgb="FFFF0000"/>
        <rFont val="Arial"/>
      </rPr>
      <t>0%</t>
    </r>
    <r>
      <rPr>
        <sz val="8"/>
        <color theme="1"/>
        <rFont val="Arial"/>
      </rPr>
      <t>, art. 13, § 3º, da Lei Complementar 123/06.</t>
    </r>
  </si>
  <si>
    <t>R.A.T.</t>
  </si>
  <si>
    <r>
      <rPr>
        <sz val="8"/>
        <color theme="1"/>
        <rFont val="Arial"/>
      </rPr>
      <t xml:space="preserve">Fundamento Legal: Art. 22, inciso II, alineas "b" e "c" da Lei 8.212/91; Decreto nº 6042/07; Anexo da Resolução MPS/CNPS nº 1316/10 (Fator Acidentario de Prevenção - FAP). Aliquotas: </t>
    </r>
    <r>
      <rPr>
        <sz val="8"/>
        <color rgb="FFFF0000"/>
        <rFont val="Arial"/>
      </rPr>
      <t>1%, 2% ou 3%</t>
    </r>
    <r>
      <rPr>
        <sz val="8"/>
        <color theme="1"/>
        <rFont val="Arial"/>
      </rPr>
      <t xml:space="preserve">, </t>
    </r>
    <r>
      <rPr>
        <sz val="8"/>
        <color rgb="FFFF0000"/>
        <rFont val="Arial"/>
      </rPr>
      <t>podendo ser reduzidas em até 50% ou acrescidas em até 100% de acordo com o FAP</t>
    </r>
    <r>
      <rPr>
        <sz val="8"/>
        <color theme="1"/>
        <rFont val="Arial"/>
      </rPr>
      <t>. Atividade preponderante manutenção elétrica codigo: 4321-5/00 aliquota</t>
    </r>
    <r>
      <rPr>
        <sz val="8"/>
        <color rgb="FFFF0000"/>
        <rFont val="Arial"/>
      </rPr>
      <t xml:space="preserve"> 2%.</t>
    </r>
  </si>
  <si>
    <r>
      <rPr>
        <sz val="8"/>
        <color theme="1"/>
        <rFont val="Arial"/>
      </rPr>
      <t xml:space="preserve">Fundamento Legal: Art. 15 da Lei. 8036/90 e art 7º, inciso III, da Constituição Federal de 05/10/88.Portanto, </t>
    </r>
    <r>
      <rPr>
        <sz val="8"/>
        <color rgb="FFFF0000"/>
        <rFont val="Arial"/>
      </rPr>
      <t>8,0%</t>
    </r>
    <r>
      <rPr>
        <sz val="8"/>
        <color theme="1"/>
        <rFont val="Arial"/>
      </rPr>
      <t xml:space="preserve"> sobre a remuneração.</t>
    </r>
  </si>
  <si>
    <t xml:space="preserve">    outros</t>
  </si>
  <si>
    <t>TOTAL DO GRUPO 2.1</t>
  </si>
  <si>
    <t>Soma de todos os Encargos Sociais do Grupo 2.1</t>
  </si>
  <si>
    <t xml:space="preserve"> SUBMÓDULO 2.2: 13º SALÁRIO E ADICIONAL  FÉRIAS </t>
  </si>
  <si>
    <t>4.2</t>
  </si>
  <si>
    <t>ADICIONAL DE FÉRIAS</t>
  </si>
  <si>
    <r>
      <rPr>
        <sz val="8"/>
        <color theme="1"/>
        <rFont val="Arial"/>
      </rPr>
      <t>A Constituição Federal no Art. 7º inciso XVII, dispõe que é direito do trabalhador o "gozo de férias anuais remuneradas com, pelo menos, um terço a mais do que o salário normal". Tem-se:</t>
    </r>
    <r>
      <rPr>
        <b/>
        <sz val="8"/>
        <color theme="1"/>
        <rFont val="Arial"/>
      </rPr>
      <t xml:space="preserve"> ((1/3)/12) x 100 = 2,78%</t>
    </r>
  </si>
  <si>
    <t>13º SALARIO</t>
  </si>
  <si>
    <r>
      <rPr>
        <sz val="8"/>
        <color theme="1"/>
        <rFont val="Arial"/>
      </rPr>
      <t xml:space="preserve">A constituição Federal no Art.  7º inciso XIII, prevê o décimo terceiro salário com base na remuneração integral. Portanto, cada trabalhador faz jus a um salário por ano a esse título. Tem-se: </t>
    </r>
    <r>
      <rPr>
        <b/>
        <sz val="8"/>
        <color theme="1"/>
        <rFont val="Arial"/>
      </rPr>
      <t>1/12 x 100 = 8,33%.</t>
    </r>
  </si>
  <si>
    <t>INCID. DO 2.1 SOBRE 13º SAL. E ADIC. DE FÉRIAS</t>
  </si>
  <si>
    <t>TOTAL DO GRUPO 2.2</t>
  </si>
  <si>
    <t xml:space="preserve">SUBMÓDUILO 2.3:  AFASTAMENTO MATERNIDADE </t>
  </si>
  <si>
    <t>2.3</t>
  </si>
  <si>
    <t>LICENÇA MATERNIDADE</t>
  </si>
  <si>
    <t xml:space="preserve">Custeado Integralmente pela Previdência. Tem reflexos em férias, 13º salario e diferença salarial entre o teto da previdência e o recebido. Relfexo: 0,03%                                                                                        </t>
  </si>
  <si>
    <t xml:space="preserve">INCID. DO 2.1 SOBRE LICENÇA MATERNIDADE </t>
  </si>
  <si>
    <t>TOTAL DO GRUPO 2.3</t>
  </si>
  <si>
    <t xml:space="preserve">SUBMÓDULO 2.4: PROVISÃO PARA RESCISÃO </t>
  </si>
  <si>
    <t>2.4</t>
  </si>
  <si>
    <t>AVISO PREVIO INDENIZADO</t>
  </si>
  <si>
    <r>
      <rPr>
        <sz val="8"/>
        <color theme="1"/>
        <rFont val="Arial"/>
      </rPr>
      <t xml:space="preserve">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t>
    </r>
    <r>
      <rPr>
        <b/>
        <sz val="8"/>
        <color theme="1"/>
        <rFont val="Arial"/>
      </rPr>
      <t>((1/12)x 0,05) x 100 =0,42%</t>
    </r>
    <r>
      <rPr>
        <sz val="8"/>
        <color theme="1"/>
        <rFont val="Arial"/>
      </rPr>
      <t>.</t>
    </r>
  </si>
  <si>
    <t>INCIDÊNCIA DO FGTS S/ AV PREVIO INDENIZADO</t>
  </si>
  <si>
    <t>Jurisprudência TCU - Acórdão 2.217/2010 - Plenário</t>
  </si>
  <si>
    <t xml:space="preserve">MULTA DO FGTS S/ AV PREVIO INDENIZADO </t>
  </si>
  <si>
    <t>D71 x 8% x 50%</t>
  </si>
  <si>
    <t>AVISO PREVIO TRABALHADO</t>
  </si>
  <si>
    <r>
      <rPr>
        <sz val="8"/>
        <color theme="1"/>
        <rFont val="Arial"/>
      </rPr>
      <t xml:space="preserve">Refere-se à indenização de sete dias corridos devida ao empregado no caso de o empregador rescindir o contrato sem justo motivo e conceder aviso prévio, conforme disposto no art. 488 da CLT. Cerca de 2% do pessoal é demitido nessa situação (Acordão TCU 6771/2009). Logo a provisão representa: </t>
    </r>
    <r>
      <rPr>
        <b/>
        <sz val="8"/>
        <color theme="1"/>
        <rFont val="Arial"/>
      </rPr>
      <t>((7/30)/12)x0,02 x 100 = 0,04%</t>
    </r>
    <r>
      <rPr>
        <sz val="8"/>
        <color theme="1"/>
        <rFont val="Arial"/>
      </rPr>
      <t>.</t>
    </r>
  </si>
  <si>
    <t>INCID 2.1 S/ AV PREVIO TRABALHADO</t>
  </si>
  <si>
    <t xml:space="preserve">MULTA DO FGTS S/ AV PREVIO TRABALHADO </t>
  </si>
  <si>
    <t>D73 x 8% x 50%</t>
  </si>
  <si>
    <t>MULTA FGTS - RESCISÃO SEM JUSTA CAUSA</t>
  </si>
  <si>
    <r>
      <rPr>
        <sz val="8"/>
        <color theme="1"/>
        <rFont val="Arial"/>
      </rPr>
      <t xml:space="preserve">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t>
    </r>
    <r>
      <rPr>
        <b/>
        <sz val="8"/>
        <color theme="1"/>
        <rFont val="Arial"/>
      </rPr>
      <t>0,08 x 0,5 x 0,9 x (1 + 1/12 + 1/12 + 1/3 * 1/12) = 4,30%</t>
    </r>
    <r>
      <rPr>
        <sz val="8"/>
        <color theme="1"/>
        <rFont val="Arial"/>
      </rPr>
      <t>.</t>
    </r>
  </si>
  <si>
    <t>TOTAL DO GRUPO 2.4</t>
  </si>
  <si>
    <t xml:space="preserve">SUBMÓDULO 2.5: CUSTO DE REPOSIÇÃO DE PROFISSIONAL AUSENTE </t>
  </si>
  <si>
    <t>2.5</t>
  </si>
  <si>
    <t xml:space="preserve">FERIAS </t>
  </si>
  <si>
    <t>AUSÊNCIA POR DOENÇA</t>
  </si>
  <si>
    <t>LICENÇA PATERNIDADE</t>
  </si>
  <si>
    <t>FALTAS LEGAIS</t>
  </si>
  <si>
    <t>AUSÊNCIA POR ACIDENTE DE TRABALHO</t>
  </si>
  <si>
    <t>outros</t>
  </si>
  <si>
    <t>INCID. 2.1 S/ CUSTO REP PROF AUSENTE</t>
  </si>
  <si>
    <t>TOTAL DO GRUPO 2.5</t>
  </si>
  <si>
    <t xml:space="preserve">QUADRO RESUMO MÓDULO 2: ENCARGOS SOCIAIS E TRABALHISTAS </t>
  </si>
  <si>
    <t>RESUMO 2</t>
  </si>
  <si>
    <t xml:space="preserve">2.1. ENCARGOS PREVIDENC. e FGTS </t>
  </si>
  <si>
    <t xml:space="preserve">2.2. 13º  SALARIO e ADICIONAL FERIAS </t>
  </si>
  <si>
    <t xml:space="preserve">2.3.AFASTAMENTO MATERNIDADE </t>
  </si>
  <si>
    <t xml:space="preserve">2.4. PROVISÃO P/ RESCISÃO </t>
  </si>
  <si>
    <t>2.5. CUSTO DE REPOS. PROF. AUSENTE</t>
  </si>
  <si>
    <t>TOTAL ENCARGOS SOCIAIS</t>
  </si>
  <si>
    <t xml:space="preserve"> 2.1 + 2.2 + 2.3 + 2.4 + 2.5</t>
  </si>
  <si>
    <t>% s/ TOTAL</t>
  </si>
  <si>
    <t>VALOR  DA MÃO DE OBRA</t>
  </si>
  <si>
    <t xml:space="preserve"> = Remuneração + Encargos Sociais</t>
  </si>
  <si>
    <t xml:space="preserve">MÓDULO 3: BENEFÍCIOS MENSAIS E DIÁRIOS </t>
  </si>
  <si>
    <t>(*) O valor informado deverá ser o custo real do insumo, descontado o valor eventualmente pago pelo empregado.</t>
  </si>
  <si>
    <t xml:space="preserve">MÓDULO 5: CUSTOS INDIRETOS, TRIBUTOS E LUCRO </t>
  </si>
  <si>
    <t>CUSTOS INDIRETOS</t>
  </si>
  <si>
    <t>Despesas Administrativas</t>
  </si>
  <si>
    <t>% Sobre Custos Diretos</t>
  </si>
  <si>
    <t xml:space="preserve">       - (especificar)</t>
  </si>
  <si>
    <t xml:space="preserve">  = Total dos Custos Indiretos</t>
  </si>
  <si>
    <t>Total dos Custos Indiretos</t>
  </si>
  <si>
    <t>LUCRO</t>
  </si>
  <si>
    <t xml:space="preserve">  Lucro:</t>
  </si>
  <si>
    <t>% Sobre Custos Diretos + Custos Indiretos</t>
  </si>
  <si>
    <t xml:space="preserve"> = TOTAL DO LUCRO</t>
  </si>
  <si>
    <t>Total do Lucro</t>
  </si>
  <si>
    <t xml:space="preserve"> = SUB TOTAL (mo+ins+lucro+desp adm)</t>
  </si>
  <si>
    <t>Mão de Obra + Insumos + Lucro + Desp Adm.</t>
  </si>
  <si>
    <t>TRIBUTOS</t>
  </si>
  <si>
    <t>ISS</t>
  </si>
  <si>
    <t>Legislação específica de cada município e LC 116/2003.</t>
  </si>
  <si>
    <t>COFINS</t>
  </si>
  <si>
    <t>Lei nº 10833</t>
  </si>
  <si>
    <t xml:space="preserve">PIS </t>
  </si>
  <si>
    <t>Lei nº 10637</t>
  </si>
  <si>
    <t>CPP (Simples Nacional)</t>
  </si>
  <si>
    <t>LC 123/06 (anexo III) e LC 128/08</t>
  </si>
  <si>
    <t xml:space="preserve">  - Outro (Especificar)</t>
  </si>
  <si>
    <t xml:space="preserve"> =  TOTAL DOS TRIBUTOS</t>
  </si>
  <si>
    <t>Total dos Tributos</t>
  </si>
  <si>
    <t>Base de Cálculo dos Tributos:</t>
  </si>
  <si>
    <t>TAXA GLOBAL DE ADMINISTRAÇÃO</t>
  </si>
  <si>
    <t>Total da Desp Adm + Lucro + Tributos</t>
  </si>
  <si>
    <t>TOTAL HORA NORMAL:</t>
  </si>
  <si>
    <t>Total da Planilha</t>
  </si>
  <si>
    <t>TOTAL HORA NOTURNA</t>
  </si>
  <si>
    <t xml:space="preserve"> </t>
  </si>
  <si>
    <t>HORA EXTRA 100%</t>
  </si>
  <si>
    <t>Tecnicos de Eleição</t>
  </si>
  <si>
    <t>Valor da Hora Extra 100%</t>
  </si>
  <si>
    <t>(Remuneração / Carga horaria mensal) * 2</t>
  </si>
  <si>
    <r>
      <rPr>
        <sz val="8"/>
        <color theme="1"/>
        <rFont val="Arial"/>
      </rPr>
      <t xml:space="preserve">Fundamento Legal: art. 22, inciso I, da Lei 8.212/91. Portanto, igual a </t>
    </r>
    <r>
      <rPr>
        <sz val="8"/>
        <color rgb="FFFF0000"/>
        <rFont val="Arial"/>
      </rPr>
      <t>20%</t>
    </r>
    <r>
      <rPr>
        <sz val="8"/>
        <color theme="1"/>
        <rFont val="Arial"/>
      </rPr>
      <t xml:space="preserve"> sobre o total da remuneração. SIMPLES NACIONAL - aliquota </t>
    </r>
    <r>
      <rPr>
        <sz val="8"/>
        <color rgb="FFFF0000"/>
        <rFont val="Arial"/>
      </rPr>
      <t>0%</t>
    </r>
    <r>
      <rPr>
        <sz val="8"/>
        <color theme="1"/>
        <rFont val="Arial"/>
      </rPr>
      <t>, art. 13, inciso VI, da Lei Complementar 123/06. Tributado de acordo com anexo III (sobre faturamento).</t>
    </r>
  </si>
  <si>
    <r>
      <rPr>
        <sz val="8"/>
        <color theme="1"/>
        <rFont val="Arial"/>
      </rPr>
      <t xml:space="preserve">Fundamento Legal: art. 30 da Lei 8.036/90. Portanto, igual a </t>
    </r>
    <r>
      <rPr>
        <sz val="8"/>
        <color rgb="FFFF0000"/>
        <rFont val="Arial"/>
      </rPr>
      <t>1,5%</t>
    </r>
    <r>
      <rPr>
        <sz val="8"/>
        <color theme="1"/>
        <rFont val="Arial"/>
      </rPr>
      <t xml:space="preserve"> sobre o total da remuneração. SIMPLES NACIONAL - aliquota </t>
    </r>
    <r>
      <rPr>
        <sz val="8"/>
        <color rgb="FFFF0000"/>
        <rFont val="Arial"/>
      </rPr>
      <t>0%</t>
    </r>
    <r>
      <rPr>
        <sz val="8"/>
        <color theme="1"/>
        <rFont val="Arial"/>
      </rPr>
      <t>, art. 13, § 3º, da Lei Complementar 123/06.</t>
    </r>
  </si>
  <si>
    <r>
      <rPr>
        <sz val="8"/>
        <color theme="1"/>
        <rFont val="Arial"/>
      </rPr>
      <t>Fundamento Legal: Decreto nº 2.318/86. Portanto,</t>
    </r>
    <r>
      <rPr>
        <sz val="8"/>
        <color rgb="FFFF0000"/>
        <rFont val="Arial"/>
      </rPr>
      <t xml:space="preserve"> 1%</t>
    </r>
    <r>
      <rPr>
        <sz val="8"/>
        <color theme="1"/>
        <rFont val="Arial"/>
      </rPr>
      <t xml:space="preserve"> sobre o total da remuneração. SIMPLES NACIONAL - aliquota </t>
    </r>
    <r>
      <rPr>
        <sz val="8"/>
        <color rgb="FFFF0000"/>
        <rFont val="Arial"/>
      </rPr>
      <t>0%,</t>
    </r>
    <r>
      <rPr>
        <sz val="8"/>
        <color theme="1"/>
        <rFont val="Arial"/>
      </rPr>
      <t xml:space="preserve"> art. 13, § 3º, da Lei Complementar 123/06.</t>
    </r>
  </si>
  <si>
    <r>
      <rPr>
        <sz val="8"/>
        <color theme="1"/>
        <rFont val="Arial"/>
      </rPr>
      <t xml:space="preserve">Fundamento Legal: Art. 3º, inciso I, do Decreto nº 87.043/82; art. 15, de Lei nº 9424/96; art 2º, do Decreto nº 3412/99. Portanto, </t>
    </r>
    <r>
      <rPr>
        <sz val="8"/>
        <color rgb="FFFF0000"/>
        <rFont val="Arial"/>
      </rPr>
      <t>2,5%</t>
    </r>
    <r>
      <rPr>
        <sz val="8"/>
        <color theme="1"/>
        <rFont val="Arial"/>
      </rPr>
      <t xml:space="preserve"> sobre o total da remuneração. SIMPLES NACIONAL - aliquota </t>
    </r>
    <r>
      <rPr>
        <sz val="8"/>
        <color rgb="FFFF0000"/>
        <rFont val="Arial"/>
      </rPr>
      <t>0%</t>
    </r>
    <r>
      <rPr>
        <sz val="8"/>
        <color theme="1"/>
        <rFont val="Arial"/>
      </rPr>
      <t>, art. 13, § 3º, da Lei Complementar 123/06; art. 3º, § unico, do Decreto nº 3142/99.</t>
    </r>
  </si>
  <si>
    <r>
      <rPr>
        <sz val="8"/>
        <color theme="1"/>
        <rFont val="Arial"/>
      </rPr>
      <t>Fundamento Legal: Art. 8º da Lei 8.029/90, alterada pela Lei nº 8.154/90. Portanto,</t>
    </r>
    <r>
      <rPr>
        <sz val="8"/>
        <color rgb="FFFF0000"/>
        <rFont val="Arial"/>
      </rPr>
      <t xml:space="preserve"> 0,6%</t>
    </r>
    <r>
      <rPr>
        <sz val="8"/>
        <color theme="1"/>
        <rFont val="Arial"/>
      </rPr>
      <t xml:space="preserve"> sobre o total da remuneração. SIMPLES NACIONAL - aliquota </t>
    </r>
    <r>
      <rPr>
        <sz val="8"/>
        <color rgb="FFFF0000"/>
        <rFont val="Arial"/>
      </rPr>
      <t>0%</t>
    </r>
    <r>
      <rPr>
        <sz val="8"/>
        <color theme="1"/>
        <rFont val="Arial"/>
      </rPr>
      <t>, art. 13, § 3º, da Lei Complementar 123/06.</t>
    </r>
  </si>
  <si>
    <r>
      <rPr>
        <sz val="8"/>
        <color theme="1"/>
        <rFont val="Arial"/>
      </rPr>
      <t xml:space="preserve">Fundamento Legal: Art. 22, inciso II, alineas "b" e "c" da Lei 8.212/91; Decreto nº 6042/07; Anexo da Resolução MPS/CNPS nº 1316/10 (Fator Acidentario de Prevenção - FAP). Aliquotas: </t>
    </r>
    <r>
      <rPr>
        <sz val="8"/>
        <color rgb="FFFF0000"/>
        <rFont val="Arial"/>
      </rPr>
      <t>1%, 2% ou 3%</t>
    </r>
    <r>
      <rPr>
        <sz val="8"/>
        <color theme="1"/>
        <rFont val="Arial"/>
      </rPr>
      <t xml:space="preserve">, </t>
    </r>
    <r>
      <rPr>
        <sz val="8"/>
        <color rgb="FFFF0000"/>
        <rFont val="Arial"/>
      </rPr>
      <t>podendo ser reduzidas em até 50% ou acrescidas em até 100% de acordo com o FAP</t>
    </r>
    <r>
      <rPr>
        <sz val="8"/>
        <color theme="1"/>
        <rFont val="Arial"/>
      </rPr>
      <t>. Atividade preponderante manutenção elétrica codigo: 4321-5/00 aliquota</t>
    </r>
    <r>
      <rPr>
        <sz val="8"/>
        <color rgb="FFFF0000"/>
        <rFont val="Arial"/>
      </rPr>
      <t xml:space="preserve"> 2%.</t>
    </r>
  </si>
  <si>
    <r>
      <rPr>
        <sz val="8"/>
        <color theme="1"/>
        <rFont val="Arial"/>
      </rPr>
      <t xml:space="preserve">Fundamento Legal: Art. 15 da Lei. 8036/90 e art 7º, inciso III, da Constituição Federal de 05/10/88.Portanto, </t>
    </r>
    <r>
      <rPr>
        <sz val="8"/>
        <color rgb="FFFF0000"/>
        <rFont val="Arial"/>
      </rPr>
      <t>8,0%</t>
    </r>
    <r>
      <rPr>
        <sz val="8"/>
        <color theme="1"/>
        <rFont val="Arial"/>
      </rPr>
      <t xml:space="preserve"> sobre a remuneração.</t>
    </r>
  </si>
  <si>
    <r>
      <rPr>
        <sz val="8"/>
        <color theme="1"/>
        <rFont val="Arial"/>
      </rPr>
      <t>A Constituição Federal no Art. 7º inciso XVII, dispõe que é direito do trabalhador o "gozo de férias anuais remuneradas com, pelo menos, um terço a mais do que o salário normal". Tem-se:</t>
    </r>
    <r>
      <rPr>
        <b/>
        <sz val="8"/>
        <color theme="1"/>
        <rFont val="Arial"/>
      </rPr>
      <t xml:space="preserve"> ((1/3)/12) x 100 = 2,78%</t>
    </r>
  </si>
  <si>
    <r>
      <rPr>
        <sz val="8"/>
        <color theme="1"/>
        <rFont val="Arial"/>
      </rPr>
      <t xml:space="preserve">A constituição Federal no Art.  7º inciso XIII, prevê o décimo terceiro salário com base na remuneração integral. Portanto, cada trabalhador faz jus a um salário por ano a esse título. Tem-se: </t>
    </r>
    <r>
      <rPr>
        <b/>
        <sz val="8"/>
        <color theme="1"/>
        <rFont val="Arial"/>
      </rPr>
      <t>1/12 x 100 = 8,33%.</t>
    </r>
  </si>
  <si>
    <r>
      <rPr>
        <sz val="8"/>
        <color theme="1"/>
        <rFont val="Arial"/>
      </rPr>
      <t xml:space="preserve">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t>
    </r>
    <r>
      <rPr>
        <b/>
        <sz val="8"/>
        <color theme="1"/>
        <rFont val="Arial"/>
      </rPr>
      <t>((1/12)x 0,05) x 100 =0,42%</t>
    </r>
    <r>
      <rPr>
        <sz val="8"/>
        <color theme="1"/>
        <rFont val="Arial"/>
      </rPr>
      <t>.</t>
    </r>
  </si>
  <si>
    <r>
      <rPr>
        <sz val="8"/>
        <color theme="1"/>
        <rFont val="Arial"/>
      </rPr>
      <t xml:space="preserve">Refere-se à indenização de sete dias corridos devida ao empregado no caso de o empregador rescindir o contrato sem justo motivo e conceder aviso prévio, conforme disposto no art. 488 da CLT. Cerca de 2% do pessoal é demitido nessa situação (Acordão TCU 6771/2009). Logo a provisão representa: </t>
    </r>
    <r>
      <rPr>
        <b/>
        <sz val="8"/>
        <color theme="1"/>
        <rFont val="Arial"/>
      </rPr>
      <t>((7/30)/12)x0,02 x 100 = 0,04%</t>
    </r>
    <r>
      <rPr>
        <sz val="8"/>
        <color theme="1"/>
        <rFont val="Arial"/>
      </rPr>
      <t>.</t>
    </r>
  </si>
  <si>
    <r>
      <rPr>
        <sz val="8"/>
        <color theme="1"/>
        <rFont val="Arial"/>
      </rPr>
      <t xml:space="preserve">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t>
    </r>
    <r>
      <rPr>
        <b/>
        <sz val="8"/>
        <color theme="1"/>
        <rFont val="Arial"/>
      </rPr>
      <t>0,08 x 0,5 x 0,9 x (1 + 1/12 + 1/12 + 1/3 * 1/12) = 4,30%</t>
    </r>
    <r>
      <rPr>
        <sz val="8"/>
        <color theme="1"/>
        <rFont val="Arial"/>
      </rPr>
      <t>.</t>
    </r>
  </si>
  <si>
    <t>TOTAL:</t>
  </si>
  <si>
    <t>TOTAL COM AD. NOTURNO</t>
  </si>
  <si>
    <r>
      <rPr>
        <sz val="8"/>
        <color theme="1"/>
        <rFont val="Arial"/>
      </rPr>
      <t xml:space="preserve">Fundamento Legal: art. 22, inciso I, da Lei 8.212/91. Portanto, igual a </t>
    </r>
    <r>
      <rPr>
        <sz val="8"/>
        <color rgb="FFFF0000"/>
        <rFont val="Arial"/>
      </rPr>
      <t>20%</t>
    </r>
    <r>
      <rPr>
        <sz val="8"/>
        <color theme="1"/>
        <rFont val="Arial"/>
      </rPr>
      <t xml:space="preserve"> sobre o total da remuneração. SIMPLES NACIONAL - aliquota </t>
    </r>
    <r>
      <rPr>
        <sz val="8"/>
        <color rgb="FFFF0000"/>
        <rFont val="Arial"/>
      </rPr>
      <t>0%</t>
    </r>
    <r>
      <rPr>
        <sz val="8"/>
        <color theme="1"/>
        <rFont val="Arial"/>
      </rPr>
      <t>, art. 13, inciso VI, da Lei Complementar 123/06. Tributado de acordo com anexo III (sobre faturamento).</t>
    </r>
  </si>
  <si>
    <r>
      <rPr>
        <sz val="8"/>
        <color theme="1"/>
        <rFont val="Arial"/>
      </rPr>
      <t xml:space="preserve">Fundamento Legal: art. 30 da Lei 8.036/90. Portanto, igual a </t>
    </r>
    <r>
      <rPr>
        <sz val="8"/>
        <color rgb="FFFF0000"/>
        <rFont val="Arial"/>
      </rPr>
      <t>1,5%</t>
    </r>
    <r>
      <rPr>
        <sz val="8"/>
        <color theme="1"/>
        <rFont val="Arial"/>
      </rPr>
      <t xml:space="preserve"> sobre o total da remuneração. SIMPLES NACIONAL - aliquota </t>
    </r>
    <r>
      <rPr>
        <sz val="8"/>
        <color rgb="FFFF0000"/>
        <rFont val="Arial"/>
      </rPr>
      <t>0%</t>
    </r>
    <r>
      <rPr>
        <sz val="8"/>
        <color theme="1"/>
        <rFont val="Arial"/>
      </rPr>
      <t>, art. 13, § 3º, da Lei Complementar 123/06.</t>
    </r>
  </si>
  <si>
    <r>
      <rPr>
        <sz val="8"/>
        <color theme="1"/>
        <rFont val="Arial"/>
      </rPr>
      <t>Fundamento Legal: Decreto nº 2.318/86. Portanto,</t>
    </r>
    <r>
      <rPr>
        <sz val="8"/>
        <color rgb="FFFF0000"/>
        <rFont val="Arial"/>
      </rPr>
      <t xml:space="preserve"> 1%</t>
    </r>
    <r>
      <rPr>
        <sz val="8"/>
        <color theme="1"/>
        <rFont val="Arial"/>
      </rPr>
      <t xml:space="preserve"> sobre o total da remuneração. SIMPLES NACIONAL - aliquota </t>
    </r>
    <r>
      <rPr>
        <sz val="8"/>
        <color rgb="FFFF0000"/>
        <rFont val="Arial"/>
      </rPr>
      <t>0%,</t>
    </r>
    <r>
      <rPr>
        <sz val="8"/>
        <color theme="1"/>
        <rFont val="Arial"/>
      </rPr>
      <t xml:space="preserve"> art. 13, § 3º, da Lei Complementar 123/06.</t>
    </r>
  </si>
  <si>
    <r>
      <rPr>
        <sz val="8"/>
        <color theme="1"/>
        <rFont val="Arial"/>
      </rPr>
      <t xml:space="preserve">Fundamento Legal: Art. 3º, inciso I, do Decreto nº 87.043/82; art. 15, de Lei nº 9424/96; art 2º, do Decreto nº 3412/99. Portanto, </t>
    </r>
    <r>
      <rPr>
        <sz val="8"/>
        <color rgb="FFFF0000"/>
        <rFont val="Arial"/>
      </rPr>
      <t>2,5%</t>
    </r>
    <r>
      <rPr>
        <sz val="8"/>
        <color theme="1"/>
        <rFont val="Arial"/>
      </rPr>
      <t xml:space="preserve"> sobre o total da remuneração. SIMPLES NACIONAL - aliquota </t>
    </r>
    <r>
      <rPr>
        <sz val="8"/>
        <color rgb="FFFF0000"/>
        <rFont val="Arial"/>
      </rPr>
      <t>0%</t>
    </r>
    <r>
      <rPr>
        <sz val="8"/>
        <color theme="1"/>
        <rFont val="Arial"/>
      </rPr>
      <t>, art. 13, § 3º, da Lei Complementar 123/06; art. 3º, § unico, do Decreto nº 3142/99.</t>
    </r>
  </si>
  <si>
    <r>
      <rPr>
        <sz val="8"/>
        <color theme="1"/>
        <rFont val="Arial"/>
      </rPr>
      <t>Fundamento Legal: Art. 8º da Lei 8.029/90, alterada pela Lei nº 8.154/90. Portanto,</t>
    </r>
    <r>
      <rPr>
        <sz val="8"/>
        <color rgb="FFFF0000"/>
        <rFont val="Arial"/>
      </rPr>
      <t xml:space="preserve"> 0,6%</t>
    </r>
    <r>
      <rPr>
        <sz val="8"/>
        <color theme="1"/>
        <rFont val="Arial"/>
      </rPr>
      <t xml:space="preserve"> sobre o total da remuneração. SIMPLES NACIONAL - aliquota </t>
    </r>
    <r>
      <rPr>
        <sz val="8"/>
        <color rgb="FFFF0000"/>
        <rFont val="Arial"/>
      </rPr>
      <t>0%</t>
    </r>
    <r>
      <rPr>
        <sz val="8"/>
        <color theme="1"/>
        <rFont val="Arial"/>
      </rPr>
      <t>, art. 13, § 3º, da Lei Complementar 123/06.</t>
    </r>
  </si>
  <si>
    <r>
      <rPr>
        <sz val="8"/>
        <color theme="1"/>
        <rFont val="Arial"/>
      </rPr>
      <t xml:space="preserve">Fundamento Legal: Art. 22, inciso II, alineas "b" e "c" da Lei 8.212/91; Decreto nº 6042/07; Anexo da Resolução MPS/CNPS nº 1316/10 (Fator Acidentario de Prevenção - FAP). Aliquotas: </t>
    </r>
    <r>
      <rPr>
        <sz val="8"/>
        <color rgb="FFFF0000"/>
        <rFont val="Arial"/>
      </rPr>
      <t>1%, 2% ou 3%</t>
    </r>
    <r>
      <rPr>
        <sz val="8"/>
        <color theme="1"/>
        <rFont val="Arial"/>
      </rPr>
      <t xml:space="preserve">, </t>
    </r>
    <r>
      <rPr>
        <sz val="8"/>
        <color rgb="FFFF0000"/>
        <rFont val="Arial"/>
      </rPr>
      <t>podendo ser reduzidas em até 50% ou acrescidas em até 100% de acordo com o FAP</t>
    </r>
    <r>
      <rPr>
        <sz val="8"/>
        <color theme="1"/>
        <rFont val="Arial"/>
      </rPr>
      <t>. Atividade preponderante manutenção elétrica codigo: 4321-5/00 aliquota</t>
    </r>
    <r>
      <rPr>
        <sz val="8"/>
        <color rgb="FFFF0000"/>
        <rFont val="Arial"/>
      </rPr>
      <t xml:space="preserve"> 2%.</t>
    </r>
  </si>
  <si>
    <r>
      <rPr>
        <sz val="8"/>
        <color theme="1"/>
        <rFont val="Arial"/>
      </rPr>
      <t xml:space="preserve">Fundamento Legal: Art. 15 da Lei. 8036/90 e art 7º, inciso III, da Constituição Federal de 05/10/88.Portanto, </t>
    </r>
    <r>
      <rPr>
        <sz val="8"/>
        <color rgb="FFFF0000"/>
        <rFont val="Arial"/>
      </rPr>
      <t>8,0%</t>
    </r>
    <r>
      <rPr>
        <sz val="8"/>
        <color theme="1"/>
        <rFont val="Arial"/>
      </rPr>
      <t xml:space="preserve"> sobre a remuneração.</t>
    </r>
  </si>
  <si>
    <r>
      <rPr>
        <sz val="8"/>
        <color theme="1"/>
        <rFont val="Arial"/>
      </rPr>
      <t>A Constituição Federal no Art. 7º inciso XVII, dispõe que é direito do trabalhador o "gozo de férias anuais remuneradas com, pelo menos, um terço a mais do que o salário normal". Tem-se:</t>
    </r>
    <r>
      <rPr>
        <b/>
        <sz val="8"/>
        <color theme="1"/>
        <rFont val="Arial"/>
      </rPr>
      <t xml:space="preserve"> ((1/3)/12) x 100 = 2,78%</t>
    </r>
  </si>
  <si>
    <r>
      <rPr>
        <sz val="8"/>
        <color theme="1"/>
        <rFont val="Arial"/>
      </rPr>
      <t xml:space="preserve">A constituição Federal no Art.  7º inciso XIII, prevê o décimo terceiro salário com base na remuneração integral. Portanto, cada trabalhador faz jus a um salário por ano a esse título. Tem-se: </t>
    </r>
    <r>
      <rPr>
        <b/>
        <sz val="8"/>
        <color theme="1"/>
        <rFont val="Arial"/>
      </rPr>
      <t>1/12 x 100 = 8,33%.</t>
    </r>
  </si>
  <si>
    <r>
      <rPr>
        <sz val="8"/>
        <color theme="1"/>
        <rFont val="Arial"/>
      </rPr>
      <t xml:space="preserve">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t>
    </r>
    <r>
      <rPr>
        <b/>
        <sz val="8"/>
        <color theme="1"/>
        <rFont val="Arial"/>
      </rPr>
      <t>((1/12)x 0,05) x 100 =0,42%</t>
    </r>
    <r>
      <rPr>
        <sz val="8"/>
        <color theme="1"/>
        <rFont val="Arial"/>
      </rPr>
      <t>.</t>
    </r>
  </si>
  <si>
    <r>
      <rPr>
        <sz val="8"/>
        <color theme="1"/>
        <rFont val="Arial"/>
      </rPr>
      <t xml:space="preserve">Refere-se à indenização de sete dias corridos devida ao empregado no caso de o empregador rescindir o contrato sem justo motivo e conceder aviso prévio, conforme disposto no art. 488 da CLT. Cerca de 2% do pessoal é demitido nessa situação (Acordão TCU 6771/2009). Logo a provisão representa: </t>
    </r>
    <r>
      <rPr>
        <b/>
        <sz val="8"/>
        <color theme="1"/>
        <rFont val="Arial"/>
      </rPr>
      <t>((7/30)/12)x0,02 x 100 = 0,04%</t>
    </r>
    <r>
      <rPr>
        <sz val="8"/>
        <color theme="1"/>
        <rFont val="Arial"/>
      </rPr>
      <t>.</t>
    </r>
  </si>
  <si>
    <r>
      <rPr>
        <sz val="8"/>
        <color theme="1"/>
        <rFont val="Arial"/>
      </rPr>
      <t xml:space="preserve">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t>
    </r>
    <r>
      <rPr>
        <b/>
        <sz val="8"/>
        <color theme="1"/>
        <rFont val="Arial"/>
      </rPr>
      <t>0,08 x 0,5 x 0,9 x (1 + 1/12 + 1/12 + 1/3 * 1/12) = 4,30%</t>
    </r>
    <r>
      <rPr>
        <sz val="8"/>
        <color theme="1"/>
        <rFont val="Arial"/>
      </rPr>
      <t>.</t>
    </r>
  </si>
  <si>
    <r>
      <rPr>
        <sz val="8"/>
        <color theme="1"/>
        <rFont val="Arial"/>
      </rPr>
      <t xml:space="preserve">Fundamento Legal: art. 22, inciso I, da Lei 8.212/91. Portanto, igual a </t>
    </r>
    <r>
      <rPr>
        <sz val="8"/>
        <color rgb="FFFF0000"/>
        <rFont val="Arial"/>
      </rPr>
      <t>20%</t>
    </r>
    <r>
      <rPr>
        <sz val="8"/>
        <color theme="1"/>
        <rFont val="Arial"/>
      </rPr>
      <t xml:space="preserve"> sobre o total da remuneração. SIMPLES NACIONAL - aliquota </t>
    </r>
    <r>
      <rPr>
        <sz val="8"/>
        <color rgb="FFFF0000"/>
        <rFont val="Arial"/>
      </rPr>
      <t>0%</t>
    </r>
    <r>
      <rPr>
        <sz val="8"/>
        <color theme="1"/>
        <rFont val="Arial"/>
      </rPr>
      <t>, art. 13, inciso VI, da Lei Complementar 123/06. Tributado de acordo com anexo III (sobre faturamento).</t>
    </r>
  </si>
  <si>
    <r>
      <rPr>
        <sz val="8"/>
        <color theme="1"/>
        <rFont val="Arial"/>
      </rPr>
      <t xml:space="preserve">Fundamento Legal: art. 30 da Lei 8.036/90. Portanto, igual a </t>
    </r>
    <r>
      <rPr>
        <sz val="8"/>
        <color rgb="FFFF0000"/>
        <rFont val="Arial"/>
      </rPr>
      <t>1,5%</t>
    </r>
    <r>
      <rPr>
        <sz val="8"/>
        <color theme="1"/>
        <rFont val="Arial"/>
      </rPr>
      <t xml:space="preserve"> sobre o total da remuneração. SIMPLES NACIONAL - aliquota </t>
    </r>
    <r>
      <rPr>
        <sz val="8"/>
        <color rgb="FFFF0000"/>
        <rFont val="Arial"/>
      </rPr>
      <t>0%</t>
    </r>
    <r>
      <rPr>
        <sz val="8"/>
        <color theme="1"/>
        <rFont val="Arial"/>
      </rPr>
      <t>, art. 13, § 3º, da Lei Complementar 123/06.</t>
    </r>
  </si>
  <si>
    <r>
      <rPr>
        <sz val="8"/>
        <color theme="1"/>
        <rFont val="Arial"/>
      </rPr>
      <t>Fundamento Legal: Decreto nº 2.318/86. Portanto,</t>
    </r>
    <r>
      <rPr>
        <sz val="8"/>
        <color rgb="FFFF0000"/>
        <rFont val="Arial"/>
      </rPr>
      <t xml:space="preserve"> 1%</t>
    </r>
    <r>
      <rPr>
        <sz val="8"/>
        <color theme="1"/>
        <rFont val="Arial"/>
      </rPr>
      <t xml:space="preserve"> sobre o total da remuneração. SIMPLES NACIONAL - aliquota </t>
    </r>
    <r>
      <rPr>
        <sz val="8"/>
        <color rgb="FFFF0000"/>
        <rFont val="Arial"/>
      </rPr>
      <t>0%,</t>
    </r>
    <r>
      <rPr>
        <sz val="8"/>
        <color theme="1"/>
        <rFont val="Arial"/>
      </rPr>
      <t xml:space="preserve"> art. 13, § 3º, da Lei Complementar 123/06.</t>
    </r>
  </si>
  <si>
    <r>
      <rPr>
        <sz val="8"/>
        <color theme="1"/>
        <rFont val="Arial"/>
      </rPr>
      <t xml:space="preserve">Fundamento Legal: Art. 3º, inciso I, do Decreto nº 87.043/82; art. 15, de Lei nº 9424/96; art 2º, do Decreto nº 3412/99. Portanto, </t>
    </r>
    <r>
      <rPr>
        <sz val="8"/>
        <color rgb="FFFF0000"/>
        <rFont val="Arial"/>
      </rPr>
      <t>2,5%</t>
    </r>
    <r>
      <rPr>
        <sz val="8"/>
        <color theme="1"/>
        <rFont val="Arial"/>
      </rPr>
      <t xml:space="preserve"> sobre o total da remuneração. SIMPLES NACIONAL - aliquota </t>
    </r>
    <r>
      <rPr>
        <sz val="8"/>
        <color rgb="FFFF0000"/>
        <rFont val="Arial"/>
      </rPr>
      <t>0%</t>
    </r>
    <r>
      <rPr>
        <sz val="8"/>
        <color theme="1"/>
        <rFont val="Arial"/>
      </rPr>
      <t>, art. 13, § 3º, da Lei Complementar 123/06; art. 3º, § unico, do Decreto nº 3142/99.</t>
    </r>
  </si>
  <si>
    <r>
      <rPr>
        <sz val="8"/>
        <color theme="1"/>
        <rFont val="Arial"/>
      </rPr>
      <t>Fundamento Legal: Art. 8º da Lei 8.029/90, alterada pela Lei nº 8.154/90. Portanto,</t>
    </r>
    <r>
      <rPr>
        <sz val="8"/>
        <color rgb="FFFF0000"/>
        <rFont val="Arial"/>
      </rPr>
      <t xml:space="preserve"> 0,6%</t>
    </r>
    <r>
      <rPr>
        <sz val="8"/>
        <color theme="1"/>
        <rFont val="Arial"/>
      </rPr>
      <t xml:space="preserve"> sobre o total da remuneração. SIMPLES NACIONAL - aliquota </t>
    </r>
    <r>
      <rPr>
        <sz val="8"/>
        <color rgb="FFFF0000"/>
        <rFont val="Arial"/>
      </rPr>
      <t>0%</t>
    </r>
    <r>
      <rPr>
        <sz val="8"/>
        <color theme="1"/>
        <rFont val="Arial"/>
      </rPr>
      <t>, art. 13, § 3º, da Lei Complementar 123/06.</t>
    </r>
  </si>
  <si>
    <r>
      <rPr>
        <sz val="8"/>
        <color theme="1"/>
        <rFont val="Arial"/>
      </rPr>
      <t xml:space="preserve">Fundamento Legal: Art. 22, inciso II, alineas "b" e "c" da Lei 8.212/91; Decreto nº 6042/07; Anexo da Resolução MPS/CNPS nº 1316/10 (Fator Acidentario de Prevenção - FAP). Aliquotas: </t>
    </r>
    <r>
      <rPr>
        <sz val="8"/>
        <color rgb="FFFF0000"/>
        <rFont val="Arial"/>
      </rPr>
      <t>1%, 2% ou 3%</t>
    </r>
    <r>
      <rPr>
        <sz val="8"/>
        <color theme="1"/>
        <rFont val="Arial"/>
      </rPr>
      <t xml:space="preserve">, </t>
    </r>
    <r>
      <rPr>
        <sz val="8"/>
        <color rgb="FFFF0000"/>
        <rFont val="Arial"/>
      </rPr>
      <t>podendo ser reduzidas em até 50% ou acrescidas em até 100% de acordo com o FAP</t>
    </r>
    <r>
      <rPr>
        <sz val="8"/>
        <color theme="1"/>
        <rFont val="Arial"/>
      </rPr>
      <t>. Atividade preponderante manutenção elétrica codigo: 4321-5/00 aliquota</t>
    </r>
    <r>
      <rPr>
        <sz val="8"/>
        <color rgb="FFFF0000"/>
        <rFont val="Arial"/>
      </rPr>
      <t xml:space="preserve"> 2%.</t>
    </r>
  </si>
  <si>
    <r>
      <rPr>
        <sz val="8"/>
        <color theme="1"/>
        <rFont val="Arial"/>
      </rPr>
      <t xml:space="preserve">Fundamento Legal: Art. 15 da Lei. 8036/90 e art 7º, inciso III, da Constituição Federal de 05/10/88.Portanto, </t>
    </r>
    <r>
      <rPr>
        <sz val="8"/>
        <color rgb="FFFF0000"/>
        <rFont val="Arial"/>
      </rPr>
      <t>8,0%</t>
    </r>
    <r>
      <rPr>
        <sz val="8"/>
        <color theme="1"/>
        <rFont val="Arial"/>
      </rPr>
      <t xml:space="preserve"> sobre a remuneração.</t>
    </r>
  </si>
  <si>
    <r>
      <rPr>
        <sz val="8"/>
        <color theme="1"/>
        <rFont val="Arial"/>
      </rPr>
      <t>A Constituição Federal no Art. 7º inciso XVII, dispõe que é direito do trabalhador o "gozo de férias anuais remuneradas com, pelo menos, um terço a mais do que o salário normal". Tem-se:</t>
    </r>
    <r>
      <rPr>
        <b/>
        <sz val="8"/>
        <color theme="1"/>
        <rFont val="Arial"/>
      </rPr>
      <t xml:space="preserve"> ((1/3)/12) x 100 = 2,78%</t>
    </r>
  </si>
  <si>
    <r>
      <rPr>
        <sz val="8"/>
        <color theme="1"/>
        <rFont val="Arial"/>
      </rPr>
      <t xml:space="preserve">A constituição Federal no Art.  7º inciso XIII, prevê o décimo terceiro salário com base na remuneração integral. Portanto, cada trabalhador faz jus a um salário por ano a esse título. Tem-se: </t>
    </r>
    <r>
      <rPr>
        <b/>
        <sz val="8"/>
        <color theme="1"/>
        <rFont val="Arial"/>
      </rPr>
      <t>1/12 x 100 = 8,33%.</t>
    </r>
  </si>
  <si>
    <r>
      <rPr>
        <sz val="8"/>
        <color theme="1"/>
        <rFont val="Arial"/>
      </rPr>
      <t xml:space="preserve">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t>
    </r>
    <r>
      <rPr>
        <b/>
        <sz val="8"/>
        <color theme="1"/>
        <rFont val="Arial"/>
      </rPr>
      <t>((1/12)x 0,05) x 100 =0,42%</t>
    </r>
    <r>
      <rPr>
        <sz val="8"/>
        <color theme="1"/>
        <rFont val="Arial"/>
      </rPr>
      <t>.</t>
    </r>
  </si>
  <si>
    <r>
      <rPr>
        <sz val="8"/>
        <color theme="1"/>
        <rFont val="Arial"/>
      </rPr>
      <t xml:space="preserve">Refere-se à indenização de sete dias corridos devida ao empregado no caso de o empregador rescindir o contrato sem justo motivo e conceder aviso prévio, conforme disposto no art. 488 da CLT. Cerca de 2% do pessoal é demitido nessa situação (Acordão TCU 6771/2009). Logo a provisão representa: </t>
    </r>
    <r>
      <rPr>
        <b/>
        <sz val="8"/>
        <color theme="1"/>
        <rFont val="Arial"/>
      </rPr>
      <t>((7/30)/12)x0,02 x 100 = 0,04%</t>
    </r>
    <r>
      <rPr>
        <sz val="8"/>
        <color theme="1"/>
        <rFont val="Arial"/>
      </rPr>
      <t>.</t>
    </r>
  </si>
  <si>
    <r>
      <rPr>
        <sz val="8"/>
        <color theme="1"/>
        <rFont val="Arial"/>
      </rPr>
      <t xml:space="preserve">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t>
    </r>
    <r>
      <rPr>
        <b/>
        <sz val="8"/>
        <color theme="1"/>
        <rFont val="Arial"/>
      </rPr>
      <t>0,08 x 0,5 x 0,9 x (1 + 1/12 + 1/12 + 1/3 * 1/12) = 4,30%</t>
    </r>
    <r>
      <rPr>
        <sz val="8"/>
        <color theme="1"/>
        <rFont val="Arial"/>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</si>
</sst>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d/m/yyyy"/>
    <numFmt numFmtId="165" formatCode="[$R$ -416]#,##0.00"/>
    <numFmt numFmtId="166" formatCode="&quot;R$&quot;\ #,##0.00"/>
    <numFmt numFmtId="167" formatCode="_(&quot;R$&quot;* #,##0.00_);_(&quot;R$&quot;* \(#,##0.00\);_(&quot;R$&quot;* &quot;-&quot;??_);_(@_)"/>
    <numFmt numFmtId="168" formatCode="_-&quot;R$&quot;\ * #,##0.00_-;\-&quot;R$&quot;\ * #,##0.00_-;_-&quot;R$&quot;\ * &quot;-&quot;??_-;_-@"/>
    <numFmt numFmtId="169" formatCode="0.00;[Red]0.00"/>
    <numFmt numFmtId="170" formatCode="0.0000"/>
    <numFmt numFmtId="171" formatCode="#,##0.0000"/>
    <numFmt numFmtId="172" formatCode="0.0000;[Red]0.0000"/>
    <numFmt numFmtId="173" formatCode="0;[Red]0"/>
    <numFmt numFmtId="174" formatCode="#,##0.00;[Red]#,##0.00"/>
    <numFmt numFmtId="175" formatCode="_(* #,##0.00_);_(* \(#,##0.00\);_(* &quot;-&quot;??_);_(@_)"/>
  </numFmts>
  <fonts count="53" x14ac:knownFonts="1">
    <font>
      <sz val="10"/>
      <color rgb="FF000000"/>
      <name val="Arial"/>
      <scheme val="minor"/>
    </font>
    <font>
      <b/>
      <sz val="16"/>
      <color theme="1"/>
      <name val="Arial"/>
    </font>
    <font>
      <sz val="10"/>
      <name val="Arial"/>
    </font>
    <font>
      <sz val="11"/>
      <color theme="1"/>
      <name val="Arial"/>
    </font>
    <font>
      <sz val="12"/>
      <color theme="1"/>
      <name val="Arial"/>
    </font>
    <font>
      <b/>
      <sz val="12"/>
      <color theme="1"/>
      <name val="Arial"/>
    </font>
    <font>
      <sz val="10"/>
      <color theme="1"/>
      <name val="Arial"/>
    </font>
    <font>
      <b/>
      <sz val="10"/>
      <color theme="1"/>
      <name val="Arial"/>
    </font>
    <font>
      <sz val="10"/>
      <color rgb="FF000000"/>
      <name val="Arial"/>
    </font>
    <font>
      <sz val="7"/>
      <color theme="1"/>
      <name val="Arial"/>
    </font>
    <font>
      <sz val="9"/>
      <color theme="1"/>
      <name val="Arial"/>
    </font>
    <font>
      <b/>
      <sz val="9"/>
      <color theme="1"/>
      <name val="Arial"/>
    </font>
    <font>
      <b/>
      <sz val="10"/>
      <color rgb="FF4F6128"/>
      <name val="Arial"/>
    </font>
    <font>
      <b/>
      <sz val="10"/>
      <color rgb="FF000000"/>
      <name val="Arial"/>
    </font>
    <font>
      <sz val="11"/>
      <color theme="1"/>
      <name val="Calibri"/>
    </font>
    <font>
      <b/>
      <sz val="12"/>
      <color rgb="FF000000"/>
      <name val="Arial"/>
    </font>
    <font>
      <sz val="8"/>
      <color theme="1"/>
      <name val="Arial"/>
    </font>
    <font>
      <b/>
      <sz val="13"/>
      <color rgb="FF1F497D"/>
      <name val="Calibri"/>
    </font>
    <font>
      <b/>
      <sz val="9"/>
      <color rgb="FF7F7F7F"/>
      <name val="Arial"/>
    </font>
    <font>
      <b/>
      <sz val="8"/>
      <color theme="1"/>
      <name val="Arial"/>
    </font>
    <font>
      <b/>
      <sz val="8"/>
      <color rgb="FFFF0000"/>
      <name val="Arial"/>
    </font>
    <font>
      <b/>
      <sz val="10"/>
      <color rgb="FF1F497D"/>
      <name val="Arial"/>
    </font>
    <font>
      <sz val="11"/>
      <color rgb="FF000000"/>
      <name val="Calibri"/>
    </font>
    <font>
      <u/>
      <sz val="10"/>
      <color rgb="FF0000FF"/>
      <name val="Arial"/>
    </font>
    <font>
      <b/>
      <sz val="11"/>
      <color theme="1"/>
      <name val="Arial"/>
    </font>
    <font>
      <b/>
      <sz val="10"/>
      <color rgb="FF38761D"/>
      <name val="Arial"/>
    </font>
    <font>
      <b/>
      <i/>
      <sz val="8"/>
      <color rgb="FFFF0000"/>
      <name val="Arial"/>
    </font>
    <font>
      <sz val="14"/>
      <color theme="1"/>
      <name val="Arial"/>
    </font>
    <font>
      <b/>
      <sz val="10"/>
      <color rgb="FF31859B"/>
      <name val="Arial"/>
    </font>
    <font>
      <b/>
      <sz val="12"/>
      <color rgb="FF4F6128"/>
      <name val="Arial"/>
    </font>
    <font>
      <b/>
      <sz val="10"/>
      <color rgb="FF434343"/>
      <name val="Arial"/>
    </font>
    <font>
      <sz val="10"/>
      <color rgb="FF434343"/>
      <name val="Arial"/>
    </font>
    <font>
      <sz val="10"/>
      <color rgb="FF0000FF"/>
      <name val="Arial"/>
    </font>
    <font>
      <b/>
      <sz val="10"/>
      <color rgb="FF0000FF"/>
      <name val="Arial"/>
    </font>
    <font>
      <b/>
      <sz val="12"/>
      <color rgb="FF548DD4"/>
      <name val="Arial"/>
    </font>
    <font>
      <b/>
      <sz val="12"/>
      <color rgb="FF595959"/>
      <name val="Arial"/>
    </font>
    <font>
      <b/>
      <sz val="10"/>
      <color rgb="FF595959"/>
      <name val="Arial"/>
    </font>
    <font>
      <sz val="10"/>
      <color rgb="FF0070C0"/>
      <name val="Arial"/>
    </font>
    <font>
      <b/>
      <sz val="7"/>
      <color theme="1"/>
      <name val="Arial"/>
    </font>
    <font>
      <b/>
      <i/>
      <sz val="10"/>
      <color theme="1"/>
      <name val="Arial"/>
    </font>
    <font>
      <b/>
      <i/>
      <sz val="9"/>
      <color theme="1"/>
      <name val="Arial"/>
    </font>
    <font>
      <sz val="8"/>
      <color theme="1"/>
      <name val="Verdana"/>
    </font>
    <font>
      <b/>
      <sz val="9"/>
      <color rgb="FF000000"/>
      <name val="Arial"/>
    </font>
    <font>
      <b/>
      <i/>
      <u/>
      <sz val="10"/>
      <color theme="1"/>
      <name val="Arial"/>
    </font>
    <font>
      <b/>
      <i/>
      <u/>
      <sz val="10"/>
      <color theme="1"/>
      <name val="Arial"/>
    </font>
    <font>
      <b/>
      <u/>
      <sz val="11"/>
      <color theme="1"/>
      <name val="Arial"/>
    </font>
    <font>
      <b/>
      <sz val="8"/>
      <color rgb="FF7F7F7F"/>
      <name val="Arial"/>
    </font>
    <font>
      <sz val="8"/>
      <color rgb="FFFF0000"/>
      <name val="Arial"/>
    </font>
    <font>
      <sz val="10"/>
      <color rgb="FFFF0000"/>
      <name val="Arial"/>
    </font>
    <font>
      <sz val="10"/>
      <color rgb="FF632423"/>
      <name val="Arial"/>
    </font>
    <font>
      <sz val="10"/>
      <color rgb="FF656565"/>
      <name val="Arial"/>
    </font>
    <font>
      <sz val="10"/>
      <color rgb="FF00B050"/>
      <name val="Arial"/>
    </font>
    <font>
      <i/>
      <sz val="10"/>
      <color rgb="FF632423"/>
      <name val="Arial"/>
    </font>
  </fonts>
  <fills count="15">
    <fill>
      <patternFill patternType="none"/>
    </fill>
    <fill>
      <patternFill patternType="gray125"/>
    </fill>
    <fill>
      <patternFill patternType="solid">
        <fgColor theme="0"/>
        <bgColor theme="0"/>
      </patternFill>
    </fill>
    <fill>
      <patternFill patternType="solid">
        <fgColor rgb="FFA4FEB3"/>
        <bgColor rgb="FFA4FEB3"/>
      </patternFill>
    </fill>
    <fill>
      <patternFill patternType="solid">
        <fgColor rgb="FFFFFFCC"/>
        <bgColor rgb="FFFFFFCC"/>
      </patternFill>
    </fill>
    <fill>
      <patternFill patternType="solid">
        <fgColor rgb="FFFFFFFF"/>
        <bgColor rgb="FFFFFFFF"/>
      </patternFill>
    </fill>
    <fill>
      <patternFill patternType="solid">
        <fgColor rgb="FFF2F2F2"/>
        <bgColor rgb="FFF2F2F2"/>
      </patternFill>
    </fill>
    <fill>
      <patternFill patternType="solid">
        <fgColor rgb="FFB7B7B7"/>
        <bgColor rgb="FFB7B7B7"/>
      </patternFill>
    </fill>
    <fill>
      <patternFill patternType="solid">
        <fgColor rgb="FFD8D8D8"/>
        <bgColor rgb="FFD8D8D8"/>
      </patternFill>
    </fill>
    <fill>
      <patternFill patternType="solid">
        <fgColor rgb="FFDBE5F1"/>
        <bgColor rgb="FFDBE5F1"/>
      </patternFill>
    </fill>
    <fill>
      <patternFill patternType="solid">
        <fgColor rgb="FFFDE9D9"/>
        <bgColor rgb="FFFDE9D9"/>
      </patternFill>
    </fill>
    <fill>
      <patternFill patternType="solid">
        <fgColor rgb="FFCCFFCC"/>
        <bgColor rgb="FFCCFFCC"/>
      </patternFill>
    </fill>
    <fill>
      <patternFill patternType="solid">
        <fgColor rgb="FFFFFF99"/>
        <bgColor rgb="FFFFFF99"/>
      </patternFill>
    </fill>
    <fill>
      <patternFill patternType="solid">
        <fgColor rgb="FFCCFFFF"/>
        <bgColor rgb="FFCCFFFF"/>
      </patternFill>
    </fill>
    <fill>
      <patternFill patternType="solid">
        <fgColor rgb="FFFF9900"/>
        <bgColor rgb="FFFF9900"/>
      </patternFill>
    </fill>
  </fills>
  <borders count="139">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style="thin">
        <color rgb="FF000000"/>
      </top>
      <bottom/>
      <diagonal/>
    </border>
    <border>
      <left/>
      <right/>
      <top/>
      <bottom style="thin">
        <color rgb="FF000000"/>
      </bottom>
      <diagonal/>
    </border>
    <border>
      <left/>
      <right/>
      <top/>
      <bottom style="thick">
        <color rgb="FFC2D69B"/>
      </bottom>
      <diagonal/>
    </border>
    <border>
      <left/>
      <right/>
      <top/>
      <bottom style="thick">
        <color rgb="FFC2D69B"/>
      </bottom>
      <diagonal/>
    </border>
    <border>
      <left/>
      <right style="thin">
        <color rgb="FF000000"/>
      </right>
      <top/>
      <bottom style="thick">
        <color rgb="FFC2D69B"/>
      </bottom>
      <diagonal/>
    </border>
    <border>
      <left style="thin">
        <color rgb="FF000000"/>
      </left>
      <right style="thin">
        <color rgb="FF000000"/>
      </right>
      <top style="thin">
        <color rgb="FF000000"/>
      </top>
      <bottom style="thick">
        <color rgb="FFC2D69B"/>
      </bottom>
      <diagonal/>
    </border>
    <border>
      <left style="thin">
        <color rgb="FF000000"/>
      </left>
      <right/>
      <top style="thin">
        <color rgb="FF000000"/>
      </top>
      <bottom style="thick">
        <color rgb="FFC2D69B"/>
      </bottom>
      <diagonal/>
    </border>
    <border>
      <left style="thin">
        <color rgb="FF000000"/>
      </left>
      <right/>
      <top style="thin">
        <color rgb="FF000000"/>
      </top>
      <bottom style="thick">
        <color rgb="FFC2D69B"/>
      </bottom>
      <diagonal/>
    </border>
    <border>
      <left/>
      <right style="thin">
        <color rgb="FF000000"/>
      </right>
      <top style="thin">
        <color rgb="FF000000"/>
      </top>
      <bottom style="thick">
        <color rgb="FFC2D69B"/>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style="thick">
        <color rgb="FFC2D69B"/>
      </top>
      <bottom/>
      <diagonal/>
    </border>
    <border>
      <left style="thin">
        <color rgb="FF000000"/>
      </left>
      <right/>
      <top style="thin">
        <color rgb="FF000000"/>
      </top>
      <bottom/>
      <diagonal/>
    </border>
    <border>
      <left/>
      <right style="thin">
        <color rgb="FF000000"/>
      </right>
      <top style="thin">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thick">
        <color rgb="FFA7C0DE"/>
      </bottom>
      <diagonal/>
    </border>
    <border>
      <left/>
      <right/>
      <top/>
      <bottom style="thick">
        <color rgb="FFA7C0DE"/>
      </bottom>
      <diagonal/>
    </border>
    <border>
      <left/>
      <right/>
      <top/>
      <bottom style="thick">
        <color rgb="FFA7C0DE"/>
      </bottom>
      <diagonal/>
    </border>
    <border>
      <left/>
      <right/>
      <top/>
      <bottom style="thick">
        <color rgb="FFA7C0DE"/>
      </bottom>
      <diagonal/>
    </border>
    <border>
      <left/>
      <right/>
      <top/>
      <bottom style="thin">
        <color rgb="FF000000"/>
      </bottom>
      <diagonal/>
    </border>
    <border>
      <left/>
      <right/>
      <top style="thin">
        <color rgb="FF000000"/>
      </top>
      <bottom/>
      <diagonal/>
    </border>
    <border>
      <left/>
      <right style="medium">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top/>
      <bottom/>
      <diagonal/>
    </border>
    <border>
      <left style="thin">
        <color rgb="FF000000"/>
      </left>
      <right/>
      <top style="thin">
        <color rgb="FF000000"/>
      </top>
      <bottom/>
      <diagonal/>
    </border>
    <border>
      <left style="medium">
        <color rgb="FF000000"/>
      </left>
      <right/>
      <top/>
      <bottom/>
      <diagonal/>
    </border>
    <border>
      <left/>
      <right/>
      <top/>
      <bottom style="thick">
        <color rgb="FFA7C0DE"/>
      </bottom>
      <diagonal/>
    </border>
    <border>
      <left/>
      <right/>
      <top/>
      <bottom style="medium">
        <color rgb="FF95B3D7"/>
      </bottom>
      <diagonal/>
    </border>
    <border>
      <left/>
      <right/>
      <top/>
      <bottom style="medium">
        <color rgb="FF95B3D7"/>
      </bottom>
      <diagonal/>
    </border>
    <border>
      <left/>
      <right/>
      <top/>
      <bottom style="medium">
        <color rgb="FF95B3D7"/>
      </bottom>
      <diagonal/>
    </border>
    <border>
      <left/>
      <right/>
      <top/>
      <bottom style="medium">
        <color rgb="FF95B3D7"/>
      </bottom>
      <diagonal/>
    </border>
    <border>
      <left/>
      <right/>
      <top style="medium">
        <color rgb="FF95B3D7"/>
      </top>
      <bottom style="medium">
        <color rgb="FF95B3D7"/>
      </bottom>
      <diagonal/>
    </border>
    <border>
      <left/>
      <right/>
      <top style="medium">
        <color rgb="FF95B3D7"/>
      </top>
      <bottom style="medium">
        <color rgb="FF95B3D7"/>
      </bottom>
      <diagonal/>
    </border>
    <border>
      <left/>
      <right/>
      <top style="medium">
        <color rgb="FF95B3D7"/>
      </top>
      <bottom style="medium">
        <color rgb="FF95B3D7"/>
      </bottom>
      <diagonal/>
    </border>
    <border>
      <left/>
      <right/>
      <top style="medium">
        <color rgb="FF95B3D7"/>
      </top>
      <bottom/>
      <diagonal/>
    </border>
    <border>
      <left/>
      <right/>
      <top style="medium">
        <color rgb="FF95B3D7"/>
      </top>
      <bottom/>
      <diagonal/>
    </border>
    <border>
      <left/>
      <right style="medium">
        <color rgb="FF000000"/>
      </right>
      <top style="medium">
        <color rgb="FF95B3D7"/>
      </top>
      <bottom/>
      <diagonal/>
    </border>
    <border>
      <left style="medium">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right style="medium">
        <color rgb="FF000000"/>
      </right>
      <top style="thin">
        <color rgb="FF000000"/>
      </top>
      <bottom/>
      <diagonal/>
    </border>
    <border>
      <left/>
      <right/>
      <top/>
      <bottom style="medium">
        <color rgb="FF38761D"/>
      </bottom>
      <diagonal/>
    </border>
    <border>
      <left/>
      <right/>
      <top/>
      <bottom style="medium">
        <color rgb="FF38761D"/>
      </bottom>
      <diagonal/>
    </border>
    <border>
      <left/>
      <right/>
      <top/>
      <bottom style="thick">
        <color rgb="FFD6E3BC"/>
      </bottom>
      <diagonal/>
    </border>
    <border>
      <left style="thin">
        <color rgb="FF000000"/>
      </left>
      <right/>
      <top/>
      <bottom style="thin">
        <color rgb="FF000000"/>
      </bottom>
      <diagonal/>
    </border>
    <border>
      <left/>
      <right/>
      <top/>
      <bottom style="thick">
        <color rgb="FFB6DDE8"/>
      </bottom>
      <diagonal/>
    </border>
    <border>
      <left/>
      <right/>
      <top/>
      <bottom style="thick">
        <color rgb="FFB6DDE8"/>
      </bottom>
      <diagonal/>
    </border>
    <border>
      <left/>
      <right/>
      <top style="thin">
        <color rgb="FF000000"/>
      </top>
      <bottom style="thin">
        <color rgb="FF000000"/>
      </bottom>
      <diagonal/>
    </border>
    <border>
      <left/>
      <right/>
      <top/>
      <bottom style="thick">
        <color rgb="FFC2D69B"/>
      </bottom>
      <diagonal/>
    </border>
    <border>
      <left/>
      <right style="medium">
        <color rgb="FF0070C0"/>
      </right>
      <top/>
      <bottom/>
      <diagonal/>
    </border>
    <border>
      <left style="thin">
        <color rgb="FF000000"/>
      </left>
      <right/>
      <top/>
      <bottom/>
      <diagonal/>
    </border>
    <border>
      <left/>
      <right/>
      <top/>
      <bottom style="thick">
        <color rgb="FFA5A5A5"/>
      </bottom>
      <diagonal/>
    </border>
    <border>
      <left/>
      <right/>
      <top/>
      <bottom style="thick">
        <color rgb="FFA5A5A5"/>
      </bottom>
      <diagonal/>
    </border>
    <border>
      <left/>
      <right/>
      <top/>
      <bottom style="thick">
        <color rgb="FFA5A5A5"/>
      </bottom>
      <diagonal/>
    </border>
    <border>
      <left style="thin">
        <color rgb="FF000000"/>
      </left>
      <right style="thin">
        <color rgb="FF000000"/>
      </right>
      <top/>
      <bottom/>
      <diagonal/>
    </border>
    <border>
      <left/>
      <right/>
      <top/>
      <bottom style="thick">
        <color rgb="FFB8CCE4"/>
      </bottom>
      <diagonal/>
    </border>
    <border>
      <left/>
      <right/>
      <top/>
      <bottom style="thick">
        <color rgb="FFB8CCE4"/>
      </bottom>
      <diagonal/>
    </border>
    <border>
      <left/>
      <right/>
      <top/>
      <bottom style="thick">
        <color rgb="FFB8CCE4"/>
      </bottom>
      <diagonal/>
    </border>
    <border>
      <left style="thin">
        <color rgb="FF000000"/>
      </left>
      <right style="thin">
        <color rgb="FF000000"/>
      </right>
      <top style="thick">
        <color rgb="FFB8CCE4"/>
      </top>
      <bottom/>
      <diagonal/>
    </border>
    <border>
      <left/>
      <right/>
      <top/>
      <bottom style="thick">
        <color rgb="FFBFBFBF"/>
      </bottom>
      <diagonal/>
    </border>
    <border>
      <left/>
      <right/>
      <top/>
      <bottom style="thick">
        <color rgb="FFBFBFBF"/>
      </bottom>
      <diagonal/>
    </border>
    <border>
      <left/>
      <right/>
      <top/>
      <bottom style="thick">
        <color rgb="FFBFBFBF"/>
      </bottom>
      <diagonal/>
    </border>
    <border>
      <left/>
      <right/>
      <top style="thick">
        <color rgb="FFBFBFBF"/>
      </top>
      <bottom style="thin">
        <color rgb="FF000000"/>
      </bottom>
      <diagonal/>
    </border>
    <border>
      <left/>
      <right/>
      <top style="thick">
        <color rgb="FFBFBFBF"/>
      </top>
      <bottom style="thin">
        <color rgb="FF000000"/>
      </bottom>
      <diagonal/>
    </border>
    <border>
      <left/>
      <right/>
      <top style="thick">
        <color rgb="FFBFBFBF"/>
      </top>
      <bottom style="thin">
        <color rgb="FF000000"/>
      </bottom>
      <diagonal/>
    </border>
    <border>
      <left/>
      <right style="thin">
        <color rgb="FF000000"/>
      </right>
      <top style="thin">
        <color rgb="FF000000"/>
      </top>
      <bottom style="thin">
        <color rgb="FF000000"/>
      </bottom>
      <diagonal/>
    </border>
    <border>
      <left/>
      <right/>
      <top/>
      <bottom style="thick">
        <color rgb="FFC2D69B"/>
      </bottom>
      <diagonal/>
    </border>
    <border>
      <left/>
      <right/>
      <top/>
      <bottom style="thick">
        <color rgb="FFC2D69B"/>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double">
        <color rgb="FF000000"/>
      </bottom>
      <diagonal/>
    </border>
    <border>
      <left style="medium">
        <color rgb="FF000000"/>
      </left>
      <right style="medium">
        <color rgb="FF000000"/>
      </right>
      <top style="medium">
        <color rgb="FF000000"/>
      </top>
      <bottom style="double">
        <color rgb="FF000000"/>
      </bottom>
      <diagonal/>
    </border>
    <border>
      <left/>
      <right style="thin">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style="medium">
        <color rgb="FF000000"/>
      </left>
      <right style="medium">
        <color rgb="FF000000"/>
      </right>
      <top/>
      <bottom style="double">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right style="thin">
        <color rgb="FF000000"/>
      </right>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right style="medium">
        <color rgb="FF000000"/>
      </right>
      <top/>
      <bottom style="thin">
        <color rgb="FF000000"/>
      </bottom>
      <diagonal/>
    </border>
    <border>
      <left/>
      <right style="medium">
        <color rgb="FF000000"/>
      </right>
      <top/>
      <bottom/>
      <diagonal/>
    </border>
    <border>
      <left style="thin">
        <color rgb="FF000000"/>
      </left>
      <right/>
      <top style="thin">
        <color rgb="FF000000"/>
      </top>
      <bottom style="double">
        <color rgb="FF000000"/>
      </bottom>
      <diagonal/>
    </border>
    <border>
      <left style="medium">
        <color rgb="FF000000"/>
      </left>
      <right style="medium">
        <color rgb="FF000000"/>
      </right>
      <top style="thin">
        <color rgb="FF000000"/>
      </top>
      <bottom style="double">
        <color rgb="FF000000"/>
      </bottom>
      <diagonal/>
    </border>
    <border>
      <left/>
      <right style="thin">
        <color rgb="FF000000"/>
      </right>
      <top style="thin">
        <color rgb="FF000000"/>
      </top>
      <bottom style="double">
        <color rgb="FF000000"/>
      </bottom>
      <diagonal/>
    </border>
    <border>
      <left style="thin">
        <color rgb="FF000000"/>
      </left>
      <right style="thin">
        <color rgb="FF000000"/>
      </right>
      <top style="thin">
        <color rgb="FF000000"/>
      </top>
      <bottom style="double">
        <color rgb="FF000000"/>
      </bottom>
      <diagonal/>
    </border>
    <border>
      <left/>
      <right style="medium">
        <color rgb="FF000000"/>
      </right>
      <top style="thin">
        <color rgb="FF000000"/>
      </top>
      <bottom style="double">
        <color rgb="FF000000"/>
      </bottom>
      <diagonal/>
    </border>
    <border>
      <left style="thin">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thin">
        <color rgb="FF000000"/>
      </bottom>
      <diagonal/>
    </border>
    <border>
      <left style="medium">
        <color rgb="FF000000"/>
      </left>
      <right/>
      <top style="thin">
        <color rgb="FF000000"/>
      </top>
      <bottom style="thin">
        <color rgb="FF000000"/>
      </bottom>
      <diagonal/>
    </border>
    <border>
      <left/>
      <right/>
      <top/>
      <bottom style="medium">
        <color rgb="FF000000"/>
      </bottom>
      <diagonal/>
    </border>
  </borders>
  <cellStyleXfs count="1">
    <xf numFmtId="0" fontId="0" fillId="0" borderId="0"/>
  </cellStyleXfs>
  <cellXfs count="610">
    <xf numFmtId="0" fontId="0" fillId="0" borderId="0" xfId="0" applyFont="1" applyAlignment="1"/>
    <xf numFmtId="0" fontId="3" fillId="0" borderId="0" xfId="0" applyFont="1" applyAlignment="1">
      <alignment horizontal="center" vertical="center"/>
    </xf>
    <xf numFmtId="0" fontId="3" fillId="0" borderId="0" xfId="0" applyFont="1" applyAlignment="1">
      <alignment vertical="center"/>
    </xf>
    <xf numFmtId="0" fontId="6" fillId="2" borderId="4" xfId="0" applyFont="1" applyFill="1" applyBorder="1" applyAlignment="1">
      <alignment horizontal="center" wrapText="1"/>
    </xf>
    <xf numFmtId="0" fontId="6" fillId="2" borderId="4" xfId="0" applyFont="1" applyFill="1" applyBorder="1"/>
    <xf numFmtId="0" fontId="7" fillId="0" borderId="0" xfId="0" applyFont="1" applyAlignment="1">
      <alignment horizontal="right" vertical="center" wrapText="1"/>
    </xf>
    <xf numFmtId="0" fontId="8" fillId="0" borderId="0" xfId="0" applyFont="1"/>
    <xf numFmtId="0" fontId="6" fillId="0" borderId="0" xfId="0" applyFont="1"/>
    <xf numFmtId="0" fontId="7" fillId="0" borderId="4" xfId="0" applyFont="1" applyBorder="1" applyAlignment="1">
      <alignment horizontal="right" vertical="center" wrapText="1"/>
    </xf>
    <xf numFmtId="0" fontId="7" fillId="0" borderId="0" xfId="0" applyFont="1" applyAlignment="1">
      <alignment vertical="center" wrapText="1"/>
    </xf>
    <xf numFmtId="0" fontId="7" fillId="0" borderId="4" xfId="0" applyFont="1" applyBorder="1" applyAlignment="1">
      <alignment vertical="center" wrapText="1"/>
    </xf>
    <xf numFmtId="0" fontId="6" fillId="4" borderId="8" xfId="0" applyFont="1" applyFill="1" applyBorder="1" applyAlignment="1">
      <alignment wrapText="1"/>
    </xf>
    <xf numFmtId="14" fontId="6" fillId="4" borderId="8" xfId="0" applyNumberFormat="1" applyFont="1" applyFill="1" applyBorder="1" applyAlignment="1">
      <alignment horizontal="center" vertical="center" wrapText="1"/>
    </xf>
    <xf numFmtId="0" fontId="7" fillId="2" borderId="4" xfId="0" applyFont="1" applyFill="1" applyBorder="1" applyAlignment="1">
      <alignment wrapText="1"/>
    </xf>
    <xf numFmtId="0" fontId="7" fillId="0" borderId="0" xfId="0" applyFont="1" applyAlignment="1">
      <alignment horizontal="center" wrapText="1"/>
    </xf>
    <xf numFmtId="0" fontId="9" fillId="4" borderId="20" xfId="0" applyFont="1" applyFill="1" applyBorder="1" applyAlignment="1">
      <alignment horizontal="center" vertical="center" wrapText="1"/>
    </xf>
    <xf numFmtId="165" fontId="6" fillId="3" borderId="8" xfId="0" applyNumberFormat="1" applyFont="1" applyFill="1" applyBorder="1" applyAlignment="1">
      <alignment horizontal="center" vertical="center" wrapText="1"/>
    </xf>
    <xf numFmtId="0" fontId="6" fillId="4" borderId="8" xfId="0" applyFont="1" applyFill="1" applyBorder="1" applyAlignment="1">
      <alignment horizontal="center" vertical="center" wrapText="1"/>
    </xf>
    <xf numFmtId="9" fontId="6" fillId="4" borderId="8" xfId="0" applyNumberFormat="1" applyFont="1" applyFill="1" applyBorder="1" applyAlignment="1">
      <alignment horizontal="center" vertical="center" wrapText="1"/>
    </xf>
    <xf numFmtId="10" fontId="6" fillId="2" borderId="8" xfId="0" applyNumberFormat="1" applyFont="1" applyFill="1" applyBorder="1" applyAlignment="1">
      <alignment horizontal="center" vertical="center" wrapText="1"/>
    </xf>
    <xf numFmtId="166" fontId="6" fillId="3" borderId="8" xfId="0" applyNumberFormat="1" applyFont="1" applyFill="1" applyBorder="1" applyAlignment="1">
      <alignment horizontal="center" vertical="center" wrapText="1"/>
    </xf>
    <xf numFmtId="10" fontId="6" fillId="3" borderId="8" xfId="0" applyNumberFormat="1" applyFont="1" applyFill="1" applyBorder="1" applyAlignment="1">
      <alignment horizontal="center" vertical="center" wrapText="1"/>
    </xf>
    <xf numFmtId="1" fontId="6" fillId="3" borderId="8" xfId="0" applyNumberFormat="1" applyFont="1" applyFill="1" applyBorder="1" applyAlignment="1">
      <alignment horizontal="center" vertical="center" wrapText="1"/>
    </xf>
    <xf numFmtId="10" fontId="6" fillId="0" borderId="8" xfId="0" applyNumberFormat="1" applyFont="1" applyBorder="1" applyAlignment="1">
      <alignment horizontal="center" vertical="center"/>
    </xf>
    <xf numFmtId="0" fontId="6" fillId="0" borderId="0" xfId="0" applyFont="1" applyAlignment="1">
      <alignment horizontal="right"/>
    </xf>
    <xf numFmtId="0" fontId="6" fillId="0" borderId="8" xfId="0" applyFont="1" applyBorder="1" applyAlignment="1">
      <alignment horizontal="center" vertical="center"/>
    </xf>
    <xf numFmtId="0" fontId="10" fillId="5" borderId="8" xfId="0" applyFont="1" applyFill="1" applyBorder="1" applyAlignment="1">
      <alignment horizontal="left" vertical="center"/>
    </xf>
    <xf numFmtId="0" fontId="10" fillId="5" borderId="8" xfId="0" applyFont="1" applyFill="1" applyBorder="1" applyAlignment="1">
      <alignment horizontal="center" vertical="center"/>
    </xf>
    <xf numFmtId="166" fontId="7" fillId="3" borderId="8" xfId="0" applyNumberFormat="1" applyFont="1" applyFill="1" applyBorder="1" applyAlignment="1">
      <alignment horizontal="center" vertical="center"/>
    </xf>
    <xf numFmtId="166" fontId="7" fillId="2" borderId="8" xfId="0" applyNumberFormat="1" applyFont="1" applyFill="1" applyBorder="1" applyAlignment="1">
      <alignment horizontal="center" vertical="center"/>
    </xf>
    <xf numFmtId="4" fontId="6" fillId="0" borderId="8" xfId="0" applyNumberFormat="1" applyFont="1" applyBorder="1" applyAlignment="1">
      <alignment horizontal="right" vertical="center"/>
    </xf>
    <xf numFmtId="4" fontId="6" fillId="0" borderId="8" xfId="0" applyNumberFormat="1" applyFont="1" applyBorder="1" applyAlignment="1">
      <alignment horizontal="right" vertical="center" wrapText="1"/>
    </xf>
    <xf numFmtId="166" fontId="7" fillId="0" borderId="8" xfId="0" applyNumberFormat="1" applyFont="1" applyBorder="1" applyAlignment="1">
      <alignment horizontal="center" vertical="center" wrapText="1"/>
    </xf>
    <xf numFmtId="0" fontId="6" fillId="2" borderId="4" xfId="0" applyFont="1" applyFill="1" applyBorder="1" applyAlignment="1">
      <alignment horizontal="center" vertical="center"/>
    </xf>
    <xf numFmtId="166" fontId="10" fillId="0" borderId="0" xfId="0" applyNumberFormat="1" applyFont="1" applyAlignment="1">
      <alignment horizontal="center" vertical="center"/>
    </xf>
    <xf numFmtId="166" fontId="10" fillId="2" borderId="4" xfId="0" applyNumberFormat="1" applyFont="1" applyFill="1" applyBorder="1" applyAlignment="1">
      <alignment horizontal="center" vertical="center"/>
    </xf>
    <xf numFmtId="166" fontId="10" fillId="0" borderId="23" xfId="0" applyNumberFormat="1" applyFont="1" applyBorder="1" applyAlignment="1">
      <alignment horizontal="center" vertical="center"/>
    </xf>
    <xf numFmtId="166" fontId="10" fillId="0" borderId="23" xfId="0" applyNumberFormat="1" applyFont="1" applyBorder="1" applyAlignment="1">
      <alignment horizontal="center" vertical="center" wrapText="1"/>
    </xf>
    <xf numFmtId="166" fontId="11" fillId="0" borderId="0" xfId="0" applyNumberFormat="1" applyFont="1" applyAlignment="1">
      <alignment horizontal="center" vertical="center" wrapText="1"/>
    </xf>
    <xf numFmtId="4" fontId="11" fillId="0" borderId="4" xfId="0" applyNumberFormat="1" applyFont="1" applyBorder="1"/>
    <xf numFmtId="4" fontId="11" fillId="2" borderId="4" xfId="0" applyNumberFormat="1" applyFont="1" applyFill="1" applyBorder="1"/>
    <xf numFmtId="0" fontId="10" fillId="2" borderId="4" xfId="0" applyFont="1" applyFill="1" applyBorder="1" applyAlignment="1">
      <alignment horizontal="center" vertical="center"/>
    </xf>
    <xf numFmtId="167" fontId="11" fillId="2" borderId="4" xfId="0" applyNumberFormat="1" applyFont="1" applyFill="1" applyBorder="1" applyAlignment="1">
      <alignment horizontal="center" vertical="center"/>
    </xf>
    <xf numFmtId="4" fontId="11" fillId="2" borderId="4" xfId="0" applyNumberFormat="1" applyFont="1" applyFill="1" applyBorder="1" applyAlignment="1">
      <alignment horizontal="center" vertical="center"/>
    </xf>
    <xf numFmtId="4" fontId="10" fillId="2" borderId="4" xfId="0" applyNumberFormat="1" applyFont="1" applyFill="1" applyBorder="1" applyAlignment="1">
      <alignment horizontal="center" vertical="center"/>
    </xf>
    <xf numFmtId="2" fontId="10" fillId="2" borderId="4" xfId="0" applyNumberFormat="1" applyFont="1" applyFill="1" applyBorder="1" applyAlignment="1">
      <alignment horizontal="center" vertical="center"/>
    </xf>
    <xf numFmtId="4" fontId="11" fillId="2" borderId="4" xfId="0" applyNumberFormat="1" applyFont="1" applyFill="1" applyBorder="1" applyAlignment="1">
      <alignment horizontal="right" vertical="center"/>
    </xf>
    <xf numFmtId="0" fontId="6" fillId="0" borderId="4" xfId="0" applyFont="1" applyBorder="1"/>
    <xf numFmtId="0" fontId="10" fillId="2" borderId="4" xfId="0" applyFont="1" applyFill="1" applyBorder="1" applyAlignment="1">
      <alignment horizontal="left" vertical="center" wrapText="1"/>
    </xf>
    <xf numFmtId="0" fontId="6" fillId="0" borderId="24" xfId="0" applyFont="1" applyBorder="1" applyAlignment="1">
      <alignment horizontal="center" vertical="center"/>
    </xf>
    <xf numFmtId="0" fontId="10" fillId="0" borderId="24" xfId="0" applyFont="1" applyBorder="1" applyAlignment="1">
      <alignment horizontal="left" vertical="center"/>
    </xf>
    <xf numFmtId="0" fontId="10" fillId="0" borderId="24" xfId="0" applyFont="1" applyBorder="1" applyAlignment="1">
      <alignment horizontal="center" vertical="center"/>
    </xf>
    <xf numFmtId="166" fontId="7" fillId="0" borderId="24" xfId="0" applyNumberFormat="1" applyFont="1" applyBorder="1" applyAlignment="1">
      <alignment horizontal="center" vertical="center"/>
    </xf>
    <xf numFmtId="4" fontId="6" fillId="0" borderId="24" xfId="0" applyNumberFormat="1" applyFont="1" applyBorder="1" applyAlignment="1">
      <alignment horizontal="right" vertical="center"/>
    </xf>
    <xf numFmtId="0" fontId="6" fillId="0" borderId="24" xfId="0" applyFont="1" applyBorder="1"/>
    <xf numFmtId="4" fontId="6" fillId="0" borderId="24" xfId="0" applyNumberFormat="1" applyFont="1" applyBorder="1" applyAlignment="1">
      <alignment horizontal="right" vertical="center" wrapText="1"/>
    </xf>
    <xf numFmtId="166" fontId="7" fillId="0" borderId="24" xfId="0" applyNumberFormat="1" applyFont="1" applyBorder="1" applyAlignment="1">
      <alignment horizontal="center" vertical="center" wrapText="1"/>
    </xf>
    <xf numFmtId="165" fontId="6" fillId="0" borderId="8" xfId="0" applyNumberFormat="1" applyFont="1" applyBorder="1" applyAlignment="1">
      <alignment horizontal="center" vertical="center" wrapText="1"/>
    </xf>
    <xf numFmtId="0" fontId="10" fillId="5" borderId="8" xfId="0" applyFont="1" applyFill="1" applyBorder="1" applyAlignment="1">
      <alignment horizontal="left" vertical="center" wrapText="1"/>
    </xf>
    <xf numFmtId="166" fontId="10" fillId="0" borderId="0" xfId="0" applyNumberFormat="1" applyFont="1" applyAlignment="1">
      <alignment horizontal="left" vertical="center"/>
    </xf>
    <xf numFmtId="166" fontId="10" fillId="0" borderId="0" xfId="0" applyNumberFormat="1" applyFont="1" applyAlignment="1">
      <alignment horizontal="right" vertical="center"/>
    </xf>
    <xf numFmtId="4" fontId="10" fillId="2" borderId="4" xfId="0" applyNumberFormat="1" applyFont="1" applyFill="1" applyBorder="1" applyAlignment="1">
      <alignment horizontal="lef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166" fontId="11" fillId="0" borderId="0" xfId="0" applyNumberFormat="1" applyFont="1" applyAlignment="1">
      <alignment horizontal="center" vertical="center"/>
    </xf>
    <xf numFmtId="0" fontId="7" fillId="2" borderId="25" xfId="0" applyFont="1" applyFill="1" applyBorder="1"/>
    <xf numFmtId="0" fontId="7" fillId="2" borderId="25" xfId="0" applyFont="1" applyFill="1" applyBorder="1" applyAlignment="1">
      <alignment wrapText="1"/>
    </xf>
    <xf numFmtId="4" fontId="7" fillId="2" borderId="25" xfId="0" applyNumberFormat="1" applyFont="1" applyFill="1" applyBorder="1"/>
    <xf numFmtId="2" fontId="7" fillId="2" borderId="25" xfId="0" applyNumberFormat="1" applyFont="1" applyFill="1" applyBorder="1"/>
    <xf numFmtId="4" fontId="7" fillId="2" borderId="25" xfId="0" applyNumberFormat="1" applyFont="1" applyFill="1" applyBorder="1" applyAlignment="1">
      <alignment wrapText="1"/>
    </xf>
    <xf numFmtId="0" fontId="6" fillId="2" borderId="4" xfId="0" applyFont="1" applyFill="1" applyBorder="1" applyAlignment="1">
      <alignment horizontal="left" vertical="center" wrapText="1"/>
    </xf>
    <xf numFmtId="0" fontId="6" fillId="2" borderId="4" xfId="0" applyFont="1" applyFill="1" applyBorder="1" applyAlignment="1">
      <alignment horizontal="right"/>
    </xf>
    <xf numFmtId="4" fontId="6" fillId="2" borderId="4" xfId="0" applyNumberFormat="1" applyFont="1" applyFill="1" applyBorder="1" applyAlignment="1">
      <alignment horizontal="center" vertical="center"/>
    </xf>
    <xf numFmtId="4" fontId="7" fillId="2" borderId="4" xfId="0" applyNumberFormat="1" applyFont="1" applyFill="1" applyBorder="1" applyAlignment="1">
      <alignment horizontal="center" vertical="center"/>
    </xf>
    <xf numFmtId="49" fontId="7" fillId="4" borderId="28" xfId="0" applyNumberFormat="1" applyFont="1" applyFill="1" applyBorder="1" applyAlignment="1">
      <alignment horizontal="center" vertical="center" wrapText="1"/>
    </xf>
    <xf numFmtId="0" fontId="7" fillId="4" borderId="28"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11" fillId="4" borderId="28" xfId="0" applyFont="1" applyFill="1" applyBorder="1" applyAlignment="1">
      <alignment horizontal="center" vertical="center" wrapText="1"/>
    </xf>
    <xf numFmtId="0" fontId="10" fillId="0" borderId="22" xfId="0" applyFont="1" applyBorder="1" applyAlignment="1">
      <alignment horizontal="center" vertical="center"/>
    </xf>
    <xf numFmtId="0" fontId="10" fillId="2" borderId="32" xfId="0" applyFont="1" applyFill="1" applyBorder="1" applyAlignment="1">
      <alignment horizontal="left" vertical="center" wrapText="1"/>
    </xf>
    <xf numFmtId="1" fontId="6" fillId="0" borderId="22" xfId="0" applyNumberFormat="1" applyFont="1" applyBorder="1" applyAlignment="1">
      <alignment horizontal="center" vertical="center" wrapText="1"/>
    </xf>
    <xf numFmtId="166" fontId="6" fillId="2" borderId="32" xfId="0" applyNumberFormat="1" applyFont="1" applyFill="1" applyBorder="1" applyAlignment="1">
      <alignment horizontal="center" vertical="center"/>
    </xf>
    <xf numFmtId="0" fontId="6" fillId="0" borderId="33" xfId="0" applyFont="1" applyBorder="1" applyAlignment="1">
      <alignment horizontal="center" vertical="center" wrapText="1"/>
    </xf>
    <xf numFmtId="168" fontId="8" fillId="0" borderId="22" xfId="0" applyNumberFormat="1" applyFont="1" applyBorder="1" applyAlignment="1">
      <alignment vertical="center"/>
    </xf>
    <xf numFmtId="14" fontId="6" fillId="0" borderId="33" xfId="0" applyNumberFormat="1" applyFont="1" applyBorder="1" applyAlignment="1">
      <alignment horizontal="center" vertical="center" wrapText="1"/>
    </xf>
    <xf numFmtId="3" fontId="6" fillId="2" borderId="32" xfId="0" applyNumberFormat="1" applyFont="1" applyFill="1" applyBorder="1" applyAlignment="1">
      <alignment horizontal="center" vertical="center"/>
    </xf>
    <xf numFmtId="0" fontId="8" fillId="0" borderId="22" xfId="0" applyFont="1" applyBorder="1" applyAlignment="1">
      <alignment horizontal="center" vertical="center"/>
    </xf>
    <xf numFmtId="4" fontId="11" fillId="2" borderId="4" xfId="0" applyNumberFormat="1" applyFont="1" applyFill="1" applyBorder="1" applyAlignment="1">
      <alignment vertical="center"/>
    </xf>
    <xf numFmtId="4" fontId="11" fillId="0" borderId="4" xfId="0" applyNumberFormat="1" applyFont="1" applyBorder="1" applyAlignment="1">
      <alignment vertical="center"/>
    </xf>
    <xf numFmtId="0" fontId="6" fillId="0" borderId="0" xfId="0" applyFont="1" applyAlignment="1">
      <alignment horizontal="right" vertical="center"/>
    </xf>
    <xf numFmtId="0" fontId="8" fillId="0" borderId="0" xfId="0" applyFont="1" applyAlignment="1">
      <alignment vertical="center"/>
    </xf>
    <xf numFmtId="0" fontId="10" fillId="6" borderId="8" xfId="0" applyFont="1" applyFill="1" applyBorder="1" applyAlignment="1">
      <alignment horizontal="center" vertical="center"/>
    </xf>
    <xf numFmtId="0" fontId="10" fillId="6" borderId="8" xfId="0" applyFont="1" applyFill="1" applyBorder="1" applyAlignment="1">
      <alignment horizontal="left" vertical="center" wrapText="1"/>
    </xf>
    <xf numFmtId="0" fontId="6" fillId="6" borderId="8" xfId="0" applyFont="1" applyFill="1" applyBorder="1" applyAlignment="1">
      <alignment horizontal="center" vertical="center" wrapText="1"/>
    </xf>
    <xf numFmtId="166" fontId="6" fillId="6" borderId="8" xfId="0" applyNumberFormat="1" applyFont="1" applyFill="1" applyBorder="1" applyAlignment="1">
      <alignment horizontal="center" vertical="center"/>
    </xf>
    <xf numFmtId="0" fontId="6" fillId="6" borderId="35" xfId="0" applyFont="1" applyFill="1" applyBorder="1" applyAlignment="1">
      <alignment horizontal="center" vertical="center" wrapText="1"/>
    </xf>
    <xf numFmtId="168" fontId="8" fillId="6" borderId="8" xfId="0" applyNumberFormat="1" applyFont="1" applyFill="1" applyBorder="1" applyAlignment="1">
      <alignment horizontal="center" vertical="center"/>
    </xf>
    <xf numFmtId="14" fontId="6" fillId="6" borderId="35" xfId="0" applyNumberFormat="1" applyFont="1" applyFill="1" applyBorder="1" applyAlignment="1">
      <alignment horizontal="center" vertical="center" wrapText="1"/>
    </xf>
    <xf numFmtId="3" fontId="6" fillId="6" borderId="8" xfId="0" applyNumberFormat="1" applyFont="1" applyFill="1" applyBorder="1" applyAlignment="1">
      <alignment horizontal="center" vertical="center"/>
    </xf>
    <xf numFmtId="0" fontId="8" fillId="6" borderId="32" xfId="0" applyFont="1" applyFill="1" applyBorder="1" applyAlignment="1">
      <alignment horizontal="center" vertical="center"/>
    </xf>
    <xf numFmtId="168" fontId="8" fillId="6" borderId="8" xfId="0" applyNumberFormat="1" applyFont="1" applyFill="1" applyBorder="1" applyAlignment="1">
      <alignment vertical="center"/>
    </xf>
    <xf numFmtId="0" fontId="10" fillId="2" borderId="8" xfId="0" applyFont="1" applyFill="1" applyBorder="1" applyAlignment="1">
      <alignment horizontal="center" vertical="center"/>
    </xf>
    <xf numFmtId="0" fontId="10" fillId="2" borderId="8" xfId="0" applyFont="1" applyFill="1" applyBorder="1" applyAlignment="1">
      <alignment horizontal="left" vertical="center" wrapText="1"/>
    </xf>
    <xf numFmtId="0" fontId="6" fillId="0" borderId="8" xfId="0" applyFont="1" applyBorder="1" applyAlignment="1">
      <alignment horizontal="center" vertical="center" wrapText="1"/>
    </xf>
    <xf numFmtId="0" fontId="6" fillId="0" borderId="5" xfId="0" applyFont="1" applyBorder="1" applyAlignment="1">
      <alignment horizontal="center" vertical="center" wrapText="1"/>
    </xf>
    <xf numFmtId="168" fontId="8" fillId="0" borderId="8" xfId="0" applyNumberFormat="1" applyFont="1" applyBorder="1" applyAlignment="1">
      <alignment vertical="center"/>
    </xf>
    <xf numFmtId="3" fontId="6" fillId="2" borderId="8" xfId="0" applyNumberFormat="1" applyFont="1" applyFill="1" applyBorder="1" applyAlignment="1">
      <alignment horizontal="center" vertical="center"/>
    </xf>
    <xf numFmtId="0" fontId="6" fillId="2" borderId="36" xfId="0" applyFont="1" applyFill="1" applyBorder="1" applyAlignment="1">
      <alignment horizontal="center" vertical="center"/>
    </xf>
    <xf numFmtId="0" fontId="10" fillId="2" borderId="36" xfId="0" applyFont="1" applyFill="1" applyBorder="1" applyAlignment="1">
      <alignment horizontal="left" vertical="center" wrapText="1"/>
    </xf>
    <xf numFmtId="0" fontId="6" fillId="2" borderId="36" xfId="0" applyFont="1" applyFill="1" applyBorder="1" applyAlignment="1">
      <alignment horizontal="center" vertical="center" wrapText="1"/>
    </xf>
    <xf numFmtId="168" fontId="6" fillId="2" borderId="36" xfId="0" applyNumberFormat="1" applyFont="1" applyFill="1" applyBorder="1" applyAlignment="1">
      <alignment horizontal="center" vertical="center"/>
    </xf>
    <xf numFmtId="168" fontId="8" fillId="2" borderId="4" xfId="0" applyNumberFormat="1" applyFont="1" applyFill="1" applyBorder="1" applyAlignment="1">
      <alignment horizontal="center" vertical="center"/>
    </xf>
    <xf numFmtId="14" fontId="6" fillId="2" borderId="4" xfId="0" applyNumberFormat="1" applyFont="1" applyFill="1" applyBorder="1" applyAlignment="1">
      <alignment horizontal="center" vertical="center" wrapText="1"/>
    </xf>
    <xf numFmtId="3" fontId="6" fillId="2" borderId="4" xfId="0" applyNumberFormat="1" applyFont="1" applyFill="1" applyBorder="1" applyAlignment="1">
      <alignment horizontal="center" vertical="center"/>
    </xf>
    <xf numFmtId="0" fontId="8" fillId="2" borderId="4" xfId="0" applyFont="1" applyFill="1" applyBorder="1" applyAlignment="1">
      <alignment horizontal="center" vertical="center"/>
    </xf>
    <xf numFmtId="168" fontId="13" fillId="2" borderId="4" xfId="0" applyNumberFormat="1" applyFont="1" applyFill="1" applyBorder="1" applyAlignment="1">
      <alignment horizontal="right" vertical="center"/>
    </xf>
    <xf numFmtId="0" fontId="7" fillId="2" borderId="37" xfId="0" applyFont="1" applyFill="1" applyBorder="1"/>
    <xf numFmtId="0" fontId="7" fillId="2" borderId="37" xfId="0" applyFont="1" applyFill="1" applyBorder="1" applyAlignment="1">
      <alignment wrapText="1"/>
    </xf>
    <xf numFmtId="4" fontId="7" fillId="2" borderId="37" xfId="0" applyNumberFormat="1" applyFont="1" applyFill="1" applyBorder="1"/>
    <xf numFmtId="2" fontId="7" fillId="2" borderId="37" xfId="0" applyNumberFormat="1" applyFont="1" applyFill="1" applyBorder="1"/>
    <xf numFmtId="4" fontId="7" fillId="2" borderId="37" xfId="0" applyNumberFormat="1" applyFont="1" applyFill="1" applyBorder="1" applyAlignment="1">
      <alignment wrapText="1"/>
    </xf>
    <xf numFmtId="4" fontId="7" fillId="0" borderId="0" xfId="0" applyNumberFormat="1" applyFont="1" applyAlignment="1">
      <alignment wrapText="1"/>
    </xf>
    <xf numFmtId="0" fontId="7" fillId="0" borderId="0" xfId="0" applyFont="1"/>
    <xf numFmtId="4" fontId="7" fillId="2" borderId="4" xfId="0" applyNumberFormat="1" applyFont="1" applyFill="1" applyBorder="1" applyAlignment="1">
      <alignment vertical="center" wrapText="1"/>
    </xf>
    <xf numFmtId="0" fontId="7" fillId="2" borderId="4" xfId="0" applyFont="1" applyFill="1" applyBorder="1" applyAlignment="1">
      <alignment horizontal="left" vertical="center"/>
    </xf>
    <xf numFmtId="0" fontId="7" fillId="2" borderId="4" xfId="0" applyFont="1" applyFill="1" applyBorder="1" applyAlignment="1">
      <alignment horizontal="left" vertical="center" wrapText="1"/>
    </xf>
    <xf numFmtId="0" fontId="7" fillId="0" borderId="0" xfId="0" applyFont="1" applyAlignment="1">
      <alignment horizontal="left" vertical="center" wrapText="1"/>
    </xf>
    <xf numFmtId="0" fontId="6" fillId="0" borderId="0" xfId="0" applyFont="1" applyAlignment="1">
      <alignment horizontal="left"/>
    </xf>
    <xf numFmtId="0" fontId="14" fillId="0" borderId="0" xfId="0" applyFont="1" applyAlignment="1">
      <alignment vertical="center"/>
    </xf>
    <xf numFmtId="0" fontId="8" fillId="2" borderId="4" xfId="0" applyFont="1" applyFill="1" applyBorder="1"/>
    <xf numFmtId="0" fontId="6" fillId="5" borderId="4" xfId="0" applyFont="1" applyFill="1" applyBorder="1"/>
    <xf numFmtId="0" fontId="6" fillId="5" borderId="4" xfId="0" applyFont="1" applyFill="1" applyBorder="1" applyAlignment="1">
      <alignment horizontal="center" vertical="center"/>
    </xf>
    <xf numFmtId="0" fontId="16" fillId="5" borderId="4" xfId="0" applyFont="1" applyFill="1" applyBorder="1" applyAlignment="1">
      <alignment vertical="center"/>
    </xf>
    <xf numFmtId="0" fontId="7" fillId="5" borderId="4" xfId="0" applyFont="1" applyFill="1" applyBorder="1" applyAlignment="1">
      <alignment horizontal="center" vertical="center"/>
    </xf>
    <xf numFmtId="0" fontId="7" fillId="3" borderId="8" xfId="0" applyFont="1" applyFill="1" applyBorder="1" applyAlignment="1">
      <alignment horizontal="center" vertical="center"/>
    </xf>
    <xf numFmtId="0" fontId="6" fillId="5" borderId="4" xfId="0" applyFont="1" applyFill="1" applyBorder="1" applyAlignment="1">
      <alignment horizontal="left" vertical="center"/>
    </xf>
    <xf numFmtId="0" fontId="6" fillId="2" borderId="4" xfId="0" applyFont="1" applyFill="1" applyBorder="1" applyAlignment="1">
      <alignment horizontal="left" vertical="center"/>
    </xf>
    <xf numFmtId="0" fontId="7" fillId="5" borderId="4" xfId="0" applyFont="1" applyFill="1" applyBorder="1" applyAlignment="1">
      <alignment horizontal="left" vertical="center"/>
    </xf>
    <xf numFmtId="169" fontId="6" fillId="5" borderId="4" xfId="0" applyNumberFormat="1" applyFont="1" applyFill="1" applyBorder="1" applyAlignment="1">
      <alignment horizontal="center" vertical="center"/>
    </xf>
    <xf numFmtId="0" fontId="17" fillId="0" borderId="46" xfId="0" applyFont="1" applyBorder="1"/>
    <xf numFmtId="0" fontId="18" fillId="5" borderId="47" xfId="0" applyFont="1" applyFill="1" applyBorder="1" applyAlignment="1">
      <alignment horizontal="center"/>
    </xf>
    <xf numFmtId="4" fontId="6" fillId="3" borderId="8" xfId="0" applyNumberFormat="1" applyFont="1" applyFill="1" applyBorder="1" applyAlignment="1">
      <alignment horizontal="right" vertical="center"/>
    </xf>
    <xf numFmtId="10" fontId="16" fillId="0" borderId="8" xfId="0" applyNumberFormat="1" applyFont="1" applyBorder="1" applyAlignment="1">
      <alignment horizontal="center" vertical="center" wrapText="1"/>
    </xf>
    <xf numFmtId="0" fontId="16" fillId="0" borderId="8" xfId="0" applyFont="1" applyBorder="1" applyAlignment="1">
      <alignment horizontal="left" vertical="center" wrapText="1"/>
    </xf>
    <xf numFmtId="0" fontId="6" fillId="2" borderId="4" xfId="0" applyFont="1" applyFill="1" applyBorder="1" applyAlignment="1">
      <alignment wrapText="1"/>
    </xf>
    <xf numFmtId="10" fontId="16" fillId="0" borderId="8" xfId="0" applyNumberFormat="1" applyFont="1" applyBorder="1" applyAlignment="1">
      <alignment horizontal="left" vertical="center" wrapText="1"/>
    </xf>
    <xf numFmtId="0" fontId="6" fillId="3" borderId="8" xfId="0" applyFont="1" applyFill="1" applyBorder="1" applyAlignment="1">
      <alignment horizontal="center" vertical="center"/>
    </xf>
    <xf numFmtId="170" fontId="6" fillId="3" borderId="8" xfId="0" applyNumberFormat="1" applyFont="1" applyFill="1" applyBorder="1" applyAlignment="1">
      <alignment horizontal="center" vertical="center" wrapText="1"/>
    </xf>
    <xf numFmtId="4" fontId="6" fillId="5" borderId="8" xfId="0" applyNumberFormat="1" applyFont="1" applyFill="1" applyBorder="1" applyAlignment="1">
      <alignment horizontal="right" vertical="center" wrapText="1"/>
    </xf>
    <xf numFmtId="4" fontId="6" fillId="3" borderId="20" xfId="0" applyNumberFormat="1" applyFont="1" applyFill="1" applyBorder="1" applyAlignment="1">
      <alignment horizontal="right" vertical="center" wrapText="1"/>
    </xf>
    <xf numFmtId="4" fontId="7" fillId="4" borderId="50" xfId="0" applyNumberFormat="1" applyFont="1" applyFill="1" applyBorder="1" applyAlignment="1">
      <alignment horizontal="right" vertical="center" wrapText="1"/>
    </xf>
    <xf numFmtId="10" fontId="16" fillId="0" borderId="51" xfId="0" applyNumberFormat="1" applyFont="1" applyBorder="1" applyAlignment="1">
      <alignment horizontal="left" vertical="center"/>
    </xf>
    <xf numFmtId="10" fontId="16" fillId="5" borderId="4" xfId="0" applyNumberFormat="1" applyFont="1" applyFill="1" applyBorder="1" applyAlignment="1">
      <alignment horizontal="left" vertical="center"/>
    </xf>
    <xf numFmtId="0" fontId="7" fillId="5" borderId="4" xfId="0" applyFont="1" applyFill="1" applyBorder="1" applyAlignment="1">
      <alignment vertical="center"/>
    </xf>
    <xf numFmtId="4" fontId="6" fillId="3" borderId="35" xfId="0" applyNumberFormat="1" applyFont="1" applyFill="1" applyBorder="1" applyAlignment="1">
      <alignment horizontal="right" vertical="center"/>
    </xf>
    <xf numFmtId="4" fontId="7" fillId="5" borderId="35" xfId="0" applyNumberFormat="1" applyFont="1" applyFill="1" applyBorder="1" applyAlignment="1">
      <alignment horizontal="right" vertical="center" wrapText="1"/>
    </xf>
    <xf numFmtId="0" fontId="16" fillId="0" borderId="8" xfId="0" applyFont="1" applyBorder="1" applyAlignment="1">
      <alignment horizontal="center" vertical="center" wrapText="1"/>
    </xf>
    <xf numFmtId="4" fontId="6" fillId="5" borderId="52" xfId="0" applyNumberFormat="1" applyFont="1" applyFill="1" applyBorder="1" applyAlignment="1">
      <alignment horizontal="right" vertical="center" wrapText="1"/>
    </xf>
    <xf numFmtId="0" fontId="19" fillId="0" borderId="8" xfId="0" applyFont="1" applyBorder="1" applyAlignment="1">
      <alignment horizontal="center" vertical="center" wrapText="1"/>
    </xf>
    <xf numFmtId="10" fontId="16" fillId="5" borderId="53" xfId="0" applyNumberFormat="1" applyFont="1" applyFill="1" applyBorder="1" applyAlignment="1">
      <alignment horizontal="left" vertical="center"/>
    </xf>
    <xf numFmtId="10" fontId="16" fillId="0" borderId="0" xfId="0" applyNumberFormat="1" applyFont="1" applyAlignment="1">
      <alignment horizontal="left" vertical="center"/>
    </xf>
    <xf numFmtId="0" fontId="17" fillId="5" borderId="54" xfId="0" applyFont="1" applyFill="1" applyBorder="1" applyAlignment="1">
      <alignment horizontal="left"/>
    </xf>
    <xf numFmtId="0" fontId="17" fillId="5" borderId="54" xfId="0" applyFont="1" applyFill="1" applyBorder="1" applyAlignment="1">
      <alignment horizontal="center"/>
    </xf>
    <xf numFmtId="0" fontId="17" fillId="0" borderId="46" xfId="0" applyFont="1" applyBorder="1" applyAlignment="1">
      <alignment horizontal="left"/>
    </xf>
    <xf numFmtId="171" fontId="6" fillId="3" borderId="8" xfId="0" applyNumberFormat="1" applyFont="1" applyFill="1" applyBorder="1" applyAlignment="1">
      <alignment horizontal="right" vertical="center"/>
    </xf>
    <xf numFmtId="169" fontId="6" fillId="0" borderId="8" xfId="0" applyNumberFormat="1" applyFont="1" applyBorder="1" applyAlignment="1">
      <alignment horizontal="right" vertical="center" wrapText="1"/>
    </xf>
    <xf numFmtId="0" fontId="16" fillId="0" borderId="8" xfId="0" applyFont="1" applyBorder="1" applyAlignment="1">
      <alignment horizontal="center" vertical="center" shrinkToFit="1"/>
    </xf>
    <xf numFmtId="172" fontId="6" fillId="3" borderId="8" xfId="0" applyNumberFormat="1" applyFont="1" applyFill="1" applyBorder="1" applyAlignment="1">
      <alignment horizontal="right" vertical="center"/>
    </xf>
    <xf numFmtId="2" fontId="6" fillId="0" borderId="8" xfId="0" applyNumberFormat="1" applyFont="1" applyBorder="1" applyAlignment="1">
      <alignment horizontal="right" vertical="center" wrapText="1"/>
    </xf>
    <xf numFmtId="0" fontId="20" fillId="0" borderId="8" xfId="0" applyFont="1" applyBorder="1" applyAlignment="1">
      <alignment horizontal="center" vertical="center" wrapText="1"/>
    </xf>
    <xf numFmtId="169" fontId="6" fillId="3" borderId="20" xfId="0" applyNumberFormat="1" applyFont="1" applyFill="1" applyBorder="1" applyAlignment="1">
      <alignment horizontal="right" vertical="center"/>
    </xf>
    <xf numFmtId="10" fontId="16" fillId="5" borderId="8" xfId="0" applyNumberFormat="1" applyFont="1" applyFill="1" applyBorder="1" applyAlignment="1">
      <alignment horizontal="center" vertical="center" wrapText="1"/>
    </xf>
    <xf numFmtId="0" fontId="7" fillId="5" borderId="4" xfId="0" applyFont="1" applyFill="1" applyBorder="1" applyAlignment="1">
      <alignment horizontal="left"/>
    </xf>
    <xf numFmtId="169" fontId="7" fillId="5" borderId="8" xfId="0" applyNumberFormat="1" applyFont="1" applyFill="1" applyBorder="1" applyAlignment="1">
      <alignment horizontal="center" vertical="center" wrapText="1"/>
    </xf>
    <xf numFmtId="0" fontId="16" fillId="5" borderId="8" xfId="0" applyFont="1" applyFill="1" applyBorder="1" applyAlignment="1">
      <alignment horizontal="center" vertical="center" wrapText="1"/>
    </xf>
    <xf numFmtId="169" fontId="6" fillId="5" borderId="20" xfId="0" applyNumberFormat="1" applyFont="1" applyFill="1" applyBorder="1" applyAlignment="1">
      <alignment horizontal="center" vertical="center" wrapText="1"/>
    </xf>
    <xf numFmtId="4" fontId="7" fillId="4" borderId="50" xfId="0" applyNumberFormat="1" applyFont="1" applyFill="1" applyBorder="1" applyAlignment="1">
      <alignment horizontal="center" vertical="center" wrapText="1"/>
    </xf>
    <xf numFmtId="0" fontId="19" fillId="5" borderId="4" xfId="0" applyFont="1" applyFill="1" applyBorder="1" applyAlignment="1">
      <alignment horizontal="center" vertical="center"/>
    </xf>
    <xf numFmtId="169" fontId="7" fillId="5" borderId="58" xfId="0" applyNumberFormat="1" applyFont="1" applyFill="1" applyBorder="1" applyAlignment="1">
      <alignment horizontal="center" vertical="center"/>
    </xf>
    <xf numFmtId="0" fontId="22" fillId="5" borderId="4" xfId="0" applyFont="1" applyFill="1" applyBorder="1" applyAlignment="1">
      <alignment horizontal="left" vertical="center"/>
    </xf>
    <xf numFmtId="0" fontId="22" fillId="5" borderId="4" xfId="0" applyFont="1" applyFill="1" applyBorder="1" applyAlignment="1">
      <alignment horizontal="center" vertical="center" wrapText="1"/>
    </xf>
    <xf numFmtId="0" fontId="22" fillId="5" borderId="4" xfId="0" applyFont="1" applyFill="1" applyBorder="1" applyAlignment="1">
      <alignment horizontal="left" vertical="center" wrapText="1"/>
    </xf>
    <xf numFmtId="0" fontId="23" fillId="0" borderId="0" xfId="0" applyFont="1" applyAlignment="1">
      <alignment vertical="center" wrapText="1"/>
    </xf>
    <xf numFmtId="0" fontId="6" fillId="2" borderId="4" xfId="0" applyFont="1" applyFill="1" applyBorder="1" applyAlignment="1">
      <alignment horizontal="center"/>
    </xf>
    <xf numFmtId="0" fontId="6" fillId="0" borderId="0" xfId="0" applyFont="1" applyAlignment="1">
      <alignment horizontal="center"/>
    </xf>
    <xf numFmtId="0" fontId="3" fillId="0" borderId="0" xfId="0" applyFont="1"/>
    <xf numFmtId="0" fontId="3" fillId="2" borderId="4" xfId="0" applyFont="1" applyFill="1" applyBorder="1"/>
    <xf numFmtId="0" fontId="7" fillId="0" borderId="65" xfId="0" applyFont="1" applyBorder="1" applyAlignment="1">
      <alignment horizontal="center"/>
    </xf>
    <xf numFmtId="0" fontId="7" fillId="0" borderId="66" xfId="0" applyFont="1" applyBorder="1" applyAlignment="1">
      <alignment horizontal="center"/>
    </xf>
    <xf numFmtId="0" fontId="6" fillId="0" borderId="67" xfId="0" applyFont="1" applyBorder="1"/>
    <xf numFmtId="10" fontId="7" fillId="3" borderId="68" xfId="0" applyNumberFormat="1" applyFont="1" applyFill="1" applyBorder="1" applyAlignment="1">
      <alignment horizontal="right"/>
    </xf>
    <xf numFmtId="0" fontId="6" fillId="0" borderId="69" xfId="0" applyFont="1" applyBorder="1"/>
    <xf numFmtId="10" fontId="7" fillId="3" borderId="70" xfId="0" applyNumberFormat="1" applyFont="1" applyFill="1" applyBorder="1" applyAlignment="1">
      <alignment horizontal="right"/>
    </xf>
    <xf numFmtId="10" fontId="7" fillId="3" borderId="71" xfId="0" applyNumberFormat="1" applyFont="1" applyFill="1" applyBorder="1" applyAlignment="1">
      <alignment horizontal="right"/>
    </xf>
    <xf numFmtId="0" fontId="6" fillId="2" borderId="72" xfId="0" applyFont="1" applyFill="1" applyBorder="1"/>
    <xf numFmtId="10" fontId="7" fillId="3" borderId="73" xfId="0" applyNumberFormat="1" applyFont="1" applyFill="1" applyBorder="1" applyAlignment="1">
      <alignment horizontal="right"/>
    </xf>
    <xf numFmtId="0" fontId="7" fillId="0" borderId="50" xfId="0" applyFont="1" applyBorder="1"/>
    <xf numFmtId="10" fontId="24" fillId="0" borderId="50" xfId="0" applyNumberFormat="1" applyFont="1" applyBorder="1"/>
    <xf numFmtId="0" fontId="7" fillId="2" borderId="4" xfId="0" applyFont="1" applyFill="1" applyBorder="1"/>
    <xf numFmtId="10" fontId="7" fillId="2" borderId="4" xfId="0" applyNumberFormat="1" applyFont="1" applyFill="1" applyBorder="1" applyAlignment="1">
      <alignment horizontal="right"/>
    </xf>
    <xf numFmtId="0" fontId="25" fillId="0" borderId="74" xfId="0" applyFont="1" applyBorder="1"/>
    <xf numFmtId="0" fontId="3" fillId="2" borderId="75" xfId="0" applyFont="1" applyFill="1" applyBorder="1"/>
    <xf numFmtId="0" fontId="26" fillId="0" borderId="0" xfId="0" applyFont="1"/>
    <xf numFmtId="0" fontId="3" fillId="0" borderId="0" xfId="0" applyFont="1" applyAlignment="1">
      <alignment horizontal="left" vertical="top"/>
    </xf>
    <xf numFmtId="0" fontId="6" fillId="0" borderId="0" xfId="0" applyFont="1" applyAlignment="1">
      <alignment horizontal="left" vertical="top"/>
    </xf>
    <xf numFmtId="0" fontId="10" fillId="0" borderId="0" xfId="0" applyFont="1"/>
    <xf numFmtId="0" fontId="6" fillId="0" borderId="0" xfId="0" applyFont="1" applyAlignment="1">
      <alignment vertical="center"/>
    </xf>
    <xf numFmtId="0" fontId="7" fillId="2" borderId="4" xfId="0" applyFont="1" applyFill="1" applyBorder="1" applyAlignment="1">
      <alignment horizontal="center"/>
    </xf>
    <xf numFmtId="0" fontId="7" fillId="2" borderId="4" xfId="0" applyFont="1" applyFill="1" applyBorder="1" applyAlignment="1">
      <alignment horizontal="center" vertical="center" wrapText="1"/>
    </xf>
    <xf numFmtId="0" fontId="6" fillId="0" borderId="0" xfId="0" applyFont="1" applyAlignment="1">
      <alignment vertical="center" wrapText="1"/>
    </xf>
    <xf numFmtId="0" fontId="12" fillId="0" borderId="76" xfId="0" applyFont="1" applyBorder="1" applyAlignment="1">
      <alignment horizontal="left" vertical="center"/>
    </xf>
    <xf numFmtId="0" fontId="6" fillId="0" borderId="76" xfId="0" applyFont="1" applyBorder="1" applyAlignment="1">
      <alignment vertical="center" wrapText="1"/>
    </xf>
    <xf numFmtId="0" fontId="6" fillId="0" borderId="76" xfId="0" applyFont="1" applyBorder="1"/>
    <xf numFmtId="0" fontId="7" fillId="7" borderId="32" xfId="0" applyFont="1" applyFill="1" applyBorder="1" applyAlignment="1">
      <alignment horizontal="center" vertical="center"/>
    </xf>
    <xf numFmtId="0" fontId="7" fillId="7" borderId="32" xfId="0" applyFont="1" applyFill="1" applyBorder="1" applyAlignment="1">
      <alignment horizontal="center" vertical="center" wrapText="1"/>
    </xf>
    <xf numFmtId="0" fontId="7" fillId="7" borderId="77" xfId="0" applyFont="1" applyFill="1" applyBorder="1" applyAlignment="1">
      <alignment horizontal="center" vertical="center" wrapText="1"/>
    </xf>
    <xf numFmtId="0" fontId="7" fillId="0" borderId="0" xfId="0" applyFont="1" applyAlignment="1">
      <alignment horizontal="right"/>
    </xf>
    <xf numFmtId="4" fontId="6" fillId="0" borderId="8" xfId="0" applyNumberFormat="1" applyFont="1" applyBorder="1" applyAlignment="1">
      <alignment horizontal="left" vertical="center" wrapText="1"/>
    </xf>
    <xf numFmtId="0" fontId="7" fillId="0" borderId="8" xfId="0" applyFont="1" applyBorder="1" applyAlignment="1">
      <alignment horizontal="center" vertical="center"/>
    </xf>
    <xf numFmtId="165" fontId="7" fillId="3" borderId="8" xfId="0" applyNumberFormat="1" applyFont="1" applyFill="1" applyBorder="1" applyAlignment="1">
      <alignment horizontal="right" vertical="center"/>
    </xf>
    <xf numFmtId="165" fontId="7" fillId="0" borderId="8" xfId="0" applyNumberFormat="1" applyFont="1" applyBorder="1" applyAlignment="1">
      <alignment vertical="center"/>
    </xf>
    <xf numFmtId="0" fontId="6" fillId="0" borderId="0" xfId="0" applyFont="1" applyAlignment="1">
      <alignment horizontal="center" vertical="center"/>
    </xf>
    <xf numFmtId="4" fontId="6" fillId="0" borderId="0" xfId="0" applyNumberFormat="1" applyFont="1" applyAlignment="1">
      <alignment horizontal="left" vertical="center" wrapText="1"/>
    </xf>
    <xf numFmtId="0" fontId="7" fillId="0" borderId="0" xfId="0" applyFont="1" applyAlignment="1">
      <alignment horizontal="center" vertical="center"/>
    </xf>
    <xf numFmtId="4" fontId="7" fillId="2" borderId="4" xfId="0" applyNumberFormat="1" applyFont="1" applyFill="1" applyBorder="1" applyAlignment="1">
      <alignment horizontal="right" vertical="center"/>
    </xf>
    <xf numFmtId="0" fontId="28" fillId="0" borderId="78" xfId="0" applyFont="1" applyBorder="1" applyAlignment="1">
      <alignment horizontal="left" vertical="center"/>
    </xf>
    <xf numFmtId="4" fontId="6" fillId="0" borderId="78" xfId="0" applyNumberFormat="1" applyFont="1" applyBorder="1" applyAlignment="1">
      <alignment horizontal="left" vertical="center" wrapText="1"/>
    </xf>
    <xf numFmtId="0" fontId="7" fillId="0" borderId="78" xfId="0" applyFont="1" applyBorder="1" applyAlignment="1">
      <alignment horizontal="center" vertical="center"/>
    </xf>
    <xf numFmtId="4" fontId="7" fillId="2" borderId="79" xfId="0" applyNumberFormat="1" applyFont="1" applyFill="1" applyBorder="1" applyAlignment="1">
      <alignment horizontal="right" vertical="center"/>
    </xf>
    <xf numFmtId="0" fontId="6" fillId="0" borderId="78" xfId="0" applyFont="1" applyBorder="1"/>
    <xf numFmtId="0" fontId="7" fillId="7" borderId="35" xfId="0" applyFont="1" applyFill="1" applyBorder="1" applyAlignment="1">
      <alignment horizontal="center" vertical="center"/>
    </xf>
    <xf numFmtId="0" fontId="6" fillId="0" borderId="5" xfId="0" applyFont="1" applyBorder="1" applyAlignment="1">
      <alignment horizontal="center" vertical="center"/>
    </xf>
    <xf numFmtId="0" fontId="7" fillId="5" borderId="4" xfId="0" applyFont="1" applyFill="1" applyBorder="1" applyAlignment="1">
      <alignment horizontal="center" vertical="center" wrapText="1"/>
    </xf>
    <xf numFmtId="0" fontId="29" fillId="2" borderId="4" xfId="0" applyFont="1" applyFill="1" applyBorder="1" applyAlignment="1">
      <alignment horizontal="left"/>
    </xf>
    <xf numFmtId="0" fontId="29" fillId="2" borderId="25" xfId="0" applyFont="1" applyFill="1" applyBorder="1"/>
    <xf numFmtId="0" fontId="6" fillId="0" borderId="81" xfId="0" applyFont="1" applyBorder="1"/>
    <xf numFmtId="4" fontId="6" fillId="5" borderId="4" xfId="0" applyNumberFormat="1" applyFont="1" applyFill="1" applyBorder="1" applyAlignment="1">
      <alignment vertical="center"/>
    </xf>
    <xf numFmtId="0" fontId="30" fillId="5" borderId="4" xfId="0" applyFont="1" applyFill="1" applyBorder="1" applyAlignment="1">
      <alignment vertical="center" wrapText="1"/>
    </xf>
    <xf numFmtId="0" fontId="31" fillId="0" borderId="0" xfId="0" applyFont="1" applyAlignment="1">
      <alignment horizontal="left" vertical="center"/>
    </xf>
    <xf numFmtId="0" fontId="6" fillId="5" borderId="4" xfId="0" applyFont="1" applyFill="1" applyBorder="1" applyAlignment="1">
      <alignment horizontal="left" vertical="center" wrapText="1"/>
    </xf>
    <xf numFmtId="0" fontId="6" fillId="0" borderId="0" xfId="0" applyFont="1" applyAlignment="1">
      <alignment horizontal="left" vertical="center"/>
    </xf>
    <xf numFmtId="2" fontId="6" fillId="0" borderId="0" xfId="0" applyNumberFormat="1" applyFont="1"/>
    <xf numFmtId="0" fontId="32" fillId="0" borderId="0" xfId="0" applyFont="1"/>
    <xf numFmtId="0" fontId="33" fillId="0" borderId="0" xfId="0" applyFont="1" applyAlignment="1">
      <alignment vertical="center" wrapText="1"/>
    </xf>
    <xf numFmtId="0" fontId="7" fillId="8" borderId="8" xfId="0" applyFont="1" applyFill="1" applyBorder="1" applyAlignment="1">
      <alignment horizontal="center" vertical="center"/>
    </xf>
    <xf numFmtId="0" fontId="7" fillId="8" borderId="8" xfId="0" applyFont="1" applyFill="1" applyBorder="1" applyAlignment="1">
      <alignment horizontal="center" vertical="center" wrapText="1"/>
    </xf>
    <xf numFmtId="49" fontId="7" fillId="8" borderId="35" xfId="0" applyNumberFormat="1" applyFont="1" applyFill="1" applyBorder="1" applyAlignment="1">
      <alignment horizontal="center" vertical="center" wrapText="1"/>
    </xf>
    <xf numFmtId="0" fontId="7" fillId="0" borderId="83" xfId="0" applyFont="1" applyBorder="1" applyAlignment="1">
      <alignment horizontal="center" vertical="center"/>
    </xf>
    <xf numFmtId="1" fontId="10" fillId="5" borderId="8" xfId="0" applyNumberFormat="1" applyFont="1" applyFill="1" applyBorder="1" applyAlignment="1">
      <alignment horizontal="center" vertical="center"/>
    </xf>
    <xf numFmtId="0" fontId="6" fillId="6" borderId="8" xfId="0" applyFont="1" applyFill="1" applyBorder="1" applyAlignment="1">
      <alignment horizontal="center" vertical="center"/>
    </xf>
    <xf numFmtId="4" fontId="6" fillId="6" borderId="8" xfId="0" applyNumberFormat="1" applyFont="1" applyFill="1" applyBorder="1" applyAlignment="1">
      <alignment horizontal="left" vertical="center" wrapText="1"/>
    </xf>
    <xf numFmtId="1" fontId="10" fillId="6" borderId="8" xfId="0" applyNumberFormat="1" applyFont="1" applyFill="1" applyBorder="1" applyAlignment="1">
      <alignment horizontal="center" vertical="center"/>
    </xf>
    <xf numFmtId="4" fontId="6" fillId="0" borderId="0" xfId="0" applyNumberFormat="1" applyFont="1" applyAlignment="1">
      <alignment horizontal="center" vertical="center"/>
    </xf>
    <xf numFmtId="4" fontId="6" fillId="2" borderId="4" xfId="0" applyNumberFormat="1" applyFont="1" applyFill="1" applyBorder="1" applyAlignment="1">
      <alignment vertical="center"/>
    </xf>
    <xf numFmtId="0" fontId="7" fillId="4" borderId="32" xfId="0" applyFont="1" applyFill="1" applyBorder="1" applyAlignment="1">
      <alignment horizontal="center" vertical="center" wrapText="1"/>
    </xf>
    <xf numFmtId="0" fontId="7" fillId="5" borderId="32" xfId="0" applyFont="1" applyFill="1" applyBorder="1" applyAlignment="1">
      <alignment horizontal="center" vertical="center" wrapText="1"/>
    </xf>
    <xf numFmtId="10" fontId="6" fillId="2" borderId="32" xfId="0" applyNumberFormat="1" applyFont="1" applyFill="1" applyBorder="1" applyAlignment="1">
      <alignment horizontal="center" vertical="center" wrapText="1"/>
    </xf>
    <xf numFmtId="166" fontId="6" fillId="0" borderId="8" xfId="0" applyNumberFormat="1" applyFont="1" applyBorder="1" applyAlignment="1">
      <alignment horizontal="center" vertical="center"/>
    </xf>
    <xf numFmtId="166" fontId="7" fillId="0" borderId="8" xfId="0" applyNumberFormat="1" applyFont="1" applyBorder="1" applyAlignment="1">
      <alignment horizontal="center" vertical="center"/>
    </xf>
    <xf numFmtId="0" fontId="7" fillId="9" borderId="8"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2" borderId="8" xfId="0" applyFont="1" applyFill="1" applyBorder="1" applyAlignment="1">
      <alignment horizontal="center" vertical="center" wrapText="1"/>
    </xf>
    <xf numFmtId="4" fontId="6" fillId="0" borderId="5" xfId="0" applyNumberFormat="1" applyFont="1" applyBorder="1" applyAlignment="1">
      <alignment horizontal="left" vertical="center" wrapText="1"/>
    </xf>
    <xf numFmtId="168" fontId="8" fillId="0" borderId="8" xfId="0" applyNumberFormat="1" applyFont="1" applyBorder="1"/>
    <xf numFmtId="4" fontId="6" fillId="2" borderId="98" xfId="0" applyNumberFormat="1" applyFont="1" applyFill="1" applyBorder="1" applyAlignment="1">
      <alignment horizontal="right" vertical="center"/>
    </xf>
    <xf numFmtId="166" fontId="7" fillId="2" borderId="8" xfId="0" applyNumberFormat="1" applyFont="1" applyFill="1" applyBorder="1" applyAlignment="1">
      <alignment horizontal="right" vertical="center"/>
    </xf>
    <xf numFmtId="4" fontId="7" fillId="2" borderId="4" xfId="0" applyNumberFormat="1" applyFont="1" applyFill="1" applyBorder="1" applyAlignment="1">
      <alignment horizontal="center"/>
    </xf>
    <xf numFmtId="168" fontId="6" fillId="0" borderId="8" xfId="0" applyNumberFormat="1" applyFont="1" applyBorder="1" applyAlignment="1">
      <alignment horizontal="center" vertical="center"/>
    </xf>
    <xf numFmtId="4" fontId="6" fillId="2" borderId="8" xfId="0" applyNumberFormat="1" applyFont="1" applyFill="1" applyBorder="1" applyAlignment="1">
      <alignment horizontal="right" vertical="center"/>
    </xf>
    <xf numFmtId="4" fontId="6" fillId="5" borderId="4" xfId="0" applyNumberFormat="1" applyFont="1" applyFill="1" applyBorder="1" applyAlignment="1">
      <alignment horizontal="center" vertical="center"/>
    </xf>
    <xf numFmtId="4" fontId="7" fillId="10" borderId="8" xfId="0" applyNumberFormat="1" applyFont="1" applyFill="1" applyBorder="1" applyAlignment="1">
      <alignment horizontal="center" vertical="center" wrapText="1"/>
    </xf>
    <xf numFmtId="0" fontId="6" fillId="2" borderId="4" xfId="0" applyFont="1" applyFill="1" applyBorder="1" applyAlignment="1">
      <alignment vertical="center"/>
    </xf>
    <xf numFmtId="0" fontId="6" fillId="2" borderId="4" xfId="0" applyFont="1" applyFill="1" applyBorder="1" applyAlignment="1">
      <alignment vertical="center" wrapText="1"/>
    </xf>
    <xf numFmtId="0" fontId="7" fillId="0" borderId="0" xfId="0" applyFont="1" applyAlignment="1">
      <alignment vertical="center"/>
    </xf>
    <xf numFmtId="2" fontId="6" fillId="0" borderId="0" xfId="0" applyNumberFormat="1" applyFont="1" applyAlignment="1">
      <alignment vertical="center"/>
    </xf>
    <xf numFmtId="0" fontId="19" fillId="0" borderId="38" xfId="0" applyFont="1" applyBorder="1" applyAlignment="1">
      <alignment horizontal="left"/>
    </xf>
    <xf numFmtId="0" fontId="19" fillId="0" borderId="83" xfId="0" applyFont="1" applyBorder="1" applyAlignment="1">
      <alignment horizontal="left"/>
    </xf>
    <xf numFmtId="0" fontId="19" fillId="0" borderId="33" xfId="0" applyFont="1" applyBorder="1" applyAlignment="1">
      <alignment horizontal="left"/>
    </xf>
    <xf numFmtId="0" fontId="11" fillId="0" borderId="0" xfId="0" applyFont="1" applyAlignment="1">
      <alignment horizontal="left"/>
    </xf>
    <xf numFmtId="10" fontId="11" fillId="0" borderId="0" xfId="0" applyNumberFormat="1" applyFont="1" applyAlignment="1">
      <alignment horizontal="left"/>
    </xf>
    <xf numFmtId="0" fontId="38" fillId="0" borderId="0" xfId="0" applyFont="1" applyAlignment="1">
      <alignment horizontal="center"/>
    </xf>
    <xf numFmtId="0" fontId="11" fillId="0" borderId="0" xfId="0" applyFont="1" applyAlignment="1">
      <alignment horizontal="center"/>
    </xf>
    <xf numFmtId="0" fontId="11" fillId="0" borderId="5" xfId="0" applyFont="1" applyBorder="1"/>
    <xf numFmtId="0" fontId="11" fillId="5" borderId="110" xfId="0" applyFont="1" applyFill="1" applyBorder="1" applyAlignment="1">
      <alignment horizontal="left"/>
    </xf>
    <xf numFmtId="0" fontId="11" fillId="5" borderId="98" xfId="0" applyFont="1" applyFill="1" applyBorder="1" applyAlignment="1">
      <alignment horizontal="left"/>
    </xf>
    <xf numFmtId="0" fontId="11" fillId="0" borderId="6" xfId="0" applyFont="1" applyBorder="1" applyAlignment="1">
      <alignment horizontal="center"/>
    </xf>
    <xf numFmtId="0" fontId="11" fillId="0" borderId="8" xfId="0" applyFont="1" applyBorder="1" applyAlignment="1">
      <alignment horizontal="center"/>
    </xf>
    <xf numFmtId="0" fontId="19" fillId="0" borderId="0" xfId="0" applyFont="1" applyAlignment="1">
      <alignment horizontal="left"/>
    </xf>
    <xf numFmtId="169" fontId="11" fillId="0" borderId="0" xfId="0" applyNumberFormat="1" applyFont="1" applyAlignment="1">
      <alignment horizontal="center"/>
    </xf>
    <xf numFmtId="0" fontId="19" fillId="0" borderId="8" xfId="0" applyFont="1" applyBorder="1" applyAlignment="1">
      <alignment horizontal="left"/>
    </xf>
    <xf numFmtId="173" fontId="11" fillId="11" borderId="8" xfId="0" applyNumberFormat="1" applyFont="1" applyFill="1" applyBorder="1" applyAlignment="1">
      <alignment horizontal="center"/>
    </xf>
    <xf numFmtId="169" fontId="11" fillId="0" borderId="8" xfId="0" applyNumberFormat="1" applyFont="1" applyBorder="1" applyAlignment="1">
      <alignment horizontal="center"/>
    </xf>
    <xf numFmtId="0" fontId="7" fillId="0" borderId="0" xfId="0" applyFont="1" applyAlignment="1">
      <alignment horizontal="left"/>
    </xf>
    <xf numFmtId="169" fontId="11" fillId="0" borderId="0" xfId="0" applyNumberFormat="1" applyFont="1" applyAlignment="1">
      <alignment horizontal="left"/>
    </xf>
    <xf numFmtId="0" fontId="38" fillId="0" borderId="111" xfId="0" applyFont="1" applyBorder="1" applyAlignment="1">
      <alignment horizontal="center"/>
    </xf>
    <xf numFmtId="0" fontId="11" fillId="0" borderId="112" xfId="0" applyFont="1" applyBorder="1" applyAlignment="1">
      <alignment horizontal="center"/>
    </xf>
    <xf numFmtId="9" fontId="11" fillId="11" borderId="113" xfId="0" applyNumberFormat="1" applyFont="1" applyFill="1" applyBorder="1" applyAlignment="1">
      <alignment horizontal="center" vertical="center"/>
    </xf>
    <xf numFmtId="10" fontId="38" fillId="12" borderId="114" xfId="0" applyNumberFormat="1" applyFont="1" applyFill="1" applyBorder="1" applyAlignment="1">
      <alignment vertical="center"/>
    </xf>
    <xf numFmtId="174" fontId="38" fillId="5" borderId="115" xfId="0" applyNumberFormat="1" applyFont="1" applyFill="1" applyBorder="1" applyAlignment="1">
      <alignment horizontal="center" vertical="center"/>
    </xf>
    <xf numFmtId="0" fontId="38" fillId="0" borderId="116" xfId="0" applyFont="1" applyBorder="1" applyAlignment="1">
      <alignment horizontal="center"/>
    </xf>
    <xf numFmtId="0" fontId="10" fillId="0" borderId="117" xfId="0" applyFont="1" applyBorder="1" applyAlignment="1">
      <alignment vertical="center"/>
    </xf>
    <xf numFmtId="169" fontId="10" fillId="0" borderId="18" xfId="0" applyNumberFormat="1" applyFont="1" applyBorder="1" applyAlignment="1">
      <alignment vertical="center"/>
    </xf>
    <xf numFmtId="10" fontId="38" fillId="12" borderId="8" xfId="0" applyNumberFormat="1" applyFont="1" applyFill="1" applyBorder="1" applyAlignment="1">
      <alignment vertical="center"/>
    </xf>
    <xf numFmtId="174" fontId="11" fillId="11" borderId="98" xfId="0" applyNumberFormat="1" applyFont="1" applyFill="1" applyBorder="1" applyAlignment="1">
      <alignment vertical="center"/>
    </xf>
    <xf numFmtId="0" fontId="16" fillId="0" borderId="118" xfId="0" applyFont="1" applyBorder="1" applyAlignment="1">
      <alignment horizontal="left" vertical="center"/>
    </xf>
    <xf numFmtId="174" fontId="11" fillId="11" borderId="119" xfId="0" applyNumberFormat="1" applyFont="1" applyFill="1" applyBorder="1" applyAlignment="1">
      <alignment vertical="center"/>
    </xf>
    <xf numFmtId="0" fontId="11" fillId="13" borderId="120" xfId="0" applyFont="1" applyFill="1" applyBorder="1" applyAlignment="1">
      <alignment vertical="center"/>
    </xf>
    <xf numFmtId="169" fontId="11" fillId="13" borderId="121" xfId="0" applyNumberFormat="1" applyFont="1" applyFill="1" applyBorder="1" applyAlignment="1">
      <alignment vertical="center"/>
    </xf>
    <xf numFmtId="10" fontId="38" fillId="13" borderId="50" xfId="0" applyNumberFormat="1" applyFont="1" applyFill="1" applyBorder="1" applyAlignment="1">
      <alignment vertical="center"/>
    </xf>
    <xf numFmtId="174" fontId="39" fillId="13" borderId="50" xfId="0" applyNumberFormat="1" applyFont="1" applyFill="1" applyBorder="1" applyAlignment="1">
      <alignment vertical="center"/>
    </xf>
    <xf numFmtId="0" fontId="16" fillId="13" borderId="50" xfId="0" applyFont="1" applyFill="1" applyBorder="1" applyAlignment="1">
      <alignment horizontal="left" vertical="center"/>
    </xf>
    <xf numFmtId="0" fontId="10" fillId="0" borderId="0" xfId="0" applyFont="1" applyAlignment="1">
      <alignment vertical="center"/>
    </xf>
    <xf numFmtId="169" fontId="10" fillId="0" borderId="0" xfId="0" applyNumberFormat="1" applyFont="1" applyAlignment="1">
      <alignment vertical="center"/>
    </xf>
    <xf numFmtId="10" fontId="9" fillId="0" borderId="0" xfId="0" applyNumberFormat="1" applyFont="1" applyAlignment="1">
      <alignment vertical="center"/>
    </xf>
    <xf numFmtId="174" fontId="10" fillId="0" borderId="0" xfId="0" applyNumberFormat="1" applyFont="1" applyAlignment="1">
      <alignment vertical="center"/>
    </xf>
    <xf numFmtId="0" fontId="16" fillId="0" borderId="0" xfId="0" applyFont="1"/>
    <xf numFmtId="0" fontId="7" fillId="0" borderId="0" xfId="0" applyFont="1" applyAlignment="1">
      <alignment horizontal="left" vertical="center"/>
    </xf>
    <xf numFmtId="0" fontId="40" fillId="0" borderId="0" xfId="0" applyFont="1" applyAlignment="1">
      <alignment vertical="center"/>
    </xf>
    <xf numFmtId="169" fontId="11" fillId="0" borderId="0" xfId="0" applyNumberFormat="1" applyFont="1" applyAlignment="1">
      <alignment vertical="center"/>
    </xf>
    <xf numFmtId="0" fontId="11" fillId="0" borderId="0" xfId="0" applyFont="1" applyAlignment="1">
      <alignment vertical="center"/>
    </xf>
    <xf numFmtId="169" fontId="11" fillId="11" borderId="122" xfId="0" applyNumberFormat="1" applyFont="1" applyFill="1" applyBorder="1" applyAlignment="1">
      <alignment horizontal="center" vertical="center"/>
    </xf>
    <xf numFmtId="174" fontId="38" fillId="0" borderId="123" xfId="0" applyNumberFormat="1" applyFont="1" applyBorder="1" applyAlignment="1">
      <alignment horizontal="center" vertical="center"/>
    </xf>
    <xf numFmtId="0" fontId="10" fillId="0" borderId="67" xfId="0" applyFont="1" applyBorder="1" applyAlignment="1">
      <alignment vertical="center"/>
    </xf>
    <xf numFmtId="169" fontId="11" fillId="11" borderId="32" xfId="0" applyNumberFormat="1" applyFont="1" applyFill="1" applyBorder="1" applyAlignment="1">
      <alignment vertical="center"/>
    </xf>
    <xf numFmtId="10" fontId="9" fillId="12" borderId="77" xfId="0" applyNumberFormat="1" applyFont="1" applyFill="1" applyBorder="1" applyAlignment="1">
      <alignment vertical="center"/>
    </xf>
    <xf numFmtId="174" fontId="11" fillId="0" borderId="22" xfId="0" applyNumberFormat="1" applyFont="1" applyBorder="1"/>
    <xf numFmtId="10" fontId="16" fillId="0" borderId="124" xfId="0" applyNumberFormat="1" applyFont="1" applyBorder="1" applyAlignment="1">
      <alignment horizontal="left" vertical="center" wrapText="1"/>
    </xf>
    <xf numFmtId="0" fontId="10" fillId="0" borderId="69" xfId="0" applyFont="1" applyBorder="1" applyAlignment="1">
      <alignment vertical="center"/>
    </xf>
    <xf numFmtId="0" fontId="10" fillId="5" borderId="20" xfId="0" applyFont="1" applyFill="1" applyBorder="1" applyAlignment="1">
      <alignment vertical="center"/>
    </xf>
    <xf numFmtId="0" fontId="16" fillId="0" borderId="125" xfId="0" applyFont="1" applyBorder="1" applyAlignment="1">
      <alignment horizontal="left" vertical="center"/>
    </xf>
    <xf numFmtId="0" fontId="11" fillId="13" borderId="50" xfId="0" applyFont="1" applyFill="1" applyBorder="1" applyAlignment="1">
      <alignment vertical="center"/>
    </xf>
    <xf numFmtId="169" fontId="11" fillId="13" borderId="50" xfId="0" applyNumberFormat="1" applyFont="1" applyFill="1" applyBorder="1" applyAlignment="1">
      <alignment vertical="center"/>
    </xf>
    <xf numFmtId="10" fontId="16" fillId="0" borderId="50" xfId="0" applyNumberFormat="1" applyFont="1" applyBorder="1" applyAlignment="1">
      <alignment horizontal="left" vertical="center" wrapText="1"/>
    </xf>
    <xf numFmtId="0" fontId="10" fillId="0" borderId="0" xfId="0" applyFont="1" applyAlignment="1">
      <alignment horizontal="center"/>
    </xf>
    <xf numFmtId="0" fontId="11" fillId="0" borderId="8" xfId="0" applyFont="1" applyBorder="1" applyAlignment="1">
      <alignment horizontal="center" vertical="center"/>
    </xf>
    <xf numFmtId="10" fontId="11" fillId="11" borderId="8" xfId="0" applyNumberFormat="1" applyFont="1" applyFill="1" applyBorder="1" applyAlignment="1">
      <alignment horizontal="center" vertical="center"/>
    </xf>
    <xf numFmtId="174" fontId="38" fillId="0" borderId="5" xfId="0" applyNumberFormat="1" applyFont="1" applyBorder="1" applyAlignment="1">
      <alignment horizontal="center" vertical="center"/>
    </xf>
    <xf numFmtId="0" fontId="38" fillId="0" borderId="22" xfId="0" applyFont="1" applyBorder="1" applyAlignment="1">
      <alignment horizontal="center"/>
    </xf>
    <xf numFmtId="0" fontId="10" fillId="0" borderId="8" xfId="0" applyFont="1" applyBorder="1" applyAlignment="1">
      <alignment vertical="center"/>
    </xf>
    <xf numFmtId="10" fontId="9" fillId="12" borderId="8" xfId="0" applyNumberFormat="1" applyFont="1" applyFill="1" applyBorder="1" applyAlignment="1">
      <alignment vertical="center"/>
    </xf>
    <xf numFmtId="174" fontId="10" fillId="0" borderId="8" xfId="0" applyNumberFormat="1" applyFont="1" applyBorder="1" applyAlignment="1">
      <alignment vertical="center"/>
    </xf>
    <xf numFmtId="0" fontId="11" fillId="0" borderId="8" xfId="0" applyFont="1" applyBorder="1" applyAlignment="1">
      <alignment vertical="center"/>
    </xf>
    <xf numFmtId="0" fontId="16" fillId="0" borderId="6" xfId="0" applyFont="1" applyBorder="1"/>
    <xf numFmtId="0" fontId="41" fillId="0" borderId="8" xfId="0" applyFont="1" applyBorder="1" applyAlignment="1">
      <alignment horizontal="left" wrapText="1"/>
    </xf>
    <xf numFmtId="175" fontId="16" fillId="0" borderId="6" xfId="0" applyNumberFormat="1" applyFont="1" applyBorder="1"/>
    <xf numFmtId="10" fontId="9" fillId="13" borderId="8" xfId="0" applyNumberFormat="1" applyFont="1" applyFill="1" applyBorder="1" applyAlignment="1">
      <alignment vertical="center"/>
    </xf>
    <xf numFmtId="174" fontId="11" fillId="13" borderId="8" xfId="0" applyNumberFormat="1" applyFont="1" applyFill="1" applyBorder="1" applyAlignment="1">
      <alignment vertical="center"/>
    </xf>
    <xf numFmtId="10" fontId="10" fillId="0" borderId="0" xfId="0" applyNumberFormat="1" applyFont="1" applyAlignment="1">
      <alignment vertical="center"/>
    </xf>
    <xf numFmtId="0" fontId="38" fillId="0" borderId="17" xfId="0" applyFont="1" applyBorder="1" applyAlignment="1">
      <alignment horizontal="center"/>
    </xf>
    <xf numFmtId="0" fontId="11" fillId="0" borderId="126" xfId="0" applyFont="1" applyBorder="1" applyAlignment="1">
      <alignment horizontal="center" vertical="center"/>
    </xf>
    <xf numFmtId="10" fontId="11" fillId="11" borderId="127" xfId="0" applyNumberFormat="1" applyFont="1" applyFill="1" applyBorder="1" applyAlignment="1">
      <alignment horizontal="center" vertical="center"/>
    </xf>
    <xf numFmtId="10" fontId="38" fillId="12" borderId="128" xfId="0" applyNumberFormat="1" applyFont="1" applyFill="1" applyBorder="1" applyAlignment="1">
      <alignment vertical="center"/>
    </xf>
    <xf numFmtId="174" fontId="38" fillId="0" borderId="126" xfId="0" applyNumberFormat="1" applyFont="1" applyBorder="1" applyAlignment="1">
      <alignment horizontal="center" vertical="center"/>
    </xf>
    <xf numFmtId="0" fontId="10" fillId="0" borderId="5" xfId="0" applyFont="1" applyBorder="1" applyAlignment="1">
      <alignment horizontal="left"/>
    </xf>
    <xf numFmtId="10" fontId="16" fillId="0" borderId="6" xfId="0" applyNumberFormat="1" applyFont="1" applyBorder="1" applyAlignment="1">
      <alignment horizontal="left" vertical="center" wrapText="1"/>
    </xf>
    <xf numFmtId="10" fontId="11" fillId="13" borderId="8" xfId="0" applyNumberFormat="1" applyFont="1" applyFill="1" applyBorder="1" applyAlignment="1">
      <alignment vertical="center"/>
    </xf>
    <xf numFmtId="0" fontId="40" fillId="0" borderId="0" xfId="0" applyFont="1" applyAlignment="1">
      <alignment horizontal="left"/>
    </xf>
    <xf numFmtId="0" fontId="11" fillId="0" borderId="38" xfId="0" applyFont="1" applyBorder="1" applyAlignment="1">
      <alignment horizontal="center" vertical="center"/>
    </xf>
    <xf numFmtId="10" fontId="38" fillId="12" borderId="129" xfId="0" applyNumberFormat="1" applyFont="1" applyFill="1" applyBorder="1" applyAlignment="1">
      <alignment vertical="center"/>
    </xf>
    <xf numFmtId="0" fontId="10" fillId="0" borderId="6" xfId="0" applyFont="1" applyBorder="1" applyAlignment="1">
      <alignment shrinkToFit="1"/>
    </xf>
    <xf numFmtId="0" fontId="11" fillId="0" borderId="6" xfId="0" applyFont="1" applyBorder="1"/>
    <xf numFmtId="0" fontId="10" fillId="0" borderId="6" xfId="0" applyFont="1" applyBorder="1"/>
    <xf numFmtId="0" fontId="10" fillId="0" borderId="8" xfId="0" applyFont="1" applyBorder="1" applyAlignment="1">
      <alignment horizontal="left" vertical="center"/>
    </xf>
    <xf numFmtId="10" fontId="38" fillId="13" borderId="8" xfId="0" applyNumberFormat="1" applyFont="1" applyFill="1" applyBorder="1" applyAlignment="1">
      <alignment vertical="center"/>
    </xf>
    <xf numFmtId="10" fontId="11" fillId="11" borderId="130" xfId="0" applyNumberFormat="1" applyFont="1" applyFill="1" applyBorder="1" applyAlignment="1">
      <alignment horizontal="center" vertical="center"/>
    </xf>
    <xf numFmtId="169" fontId="42" fillId="11" borderId="32" xfId="0" applyNumberFormat="1" applyFont="1" applyFill="1" applyBorder="1" applyAlignment="1">
      <alignment vertical="center"/>
    </xf>
    <xf numFmtId="0" fontId="10" fillId="0" borderId="8" xfId="0" applyFont="1" applyBorder="1" applyAlignment="1">
      <alignment horizontal="left" vertical="center" wrapText="1"/>
    </xf>
    <xf numFmtId="0" fontId="41" fillId="0" borderId="8" xfId="0" applyFont="1" applyBorder="1" applyAlignment="1">
      <alignment horizontal="left" vertical="center" wrapText="1"/>
    </xf>
    <xf numFmtId="0" fontId="10" fillId="5" borderId="131" xfId="0" applyFont="1" applyFill="1" applyBorder="1"/>
    <xf numFmtId="0" fontId="16" fillId="0" borderId="124" xfId="0" applyFont="1" applyBorder="1" applyAlignment="1">
      <alignment horizontal="left" vertical="center"/>
    </xf>
    <xf numFmtId="0" fontId="11" fillId="0" borderId="8" xfId="0" applyFont="1" applyBorder="1"/>
    <xf numFmtId="10" fontId="38" fillId="12" borderId="8" xfId="0" applyNumberFormat="1" applyFont="1" applyFill="1" applyBorder="1"/>
    <xf numFmtId="174" fontId="11" fillId="0" borderId="8" xfId="0" applyNumberFormat="1" applyFont="1" applyBorder="1"/>
    <xf numFmtId="0" fontId="11" fillId="13" borderId="8" xfId="0" applyFont="1" applyFill="1" applyBorder="1"/>
    <xf numFmtId="169" fontId="42" fillId="13" borderId="8" xfId="0" applyNumberFormat="1" applyFont="1" applyFill="1" applyBorder="1" applyAlignment="1">
      <alignment vertical="center"/>
    </xf>
    <xf numFmtId="10" fontId="11" fillId="13" borderId="8" xfId="0" applyNumberFormat="1" applyFont="1" applyFill="1" applyBorder="1"/>
    <xf numFmtId="0" fontId="38" fillId="5" borderId="20" xfId="0" applyFont="1" applyFill="1" applyBorder="1" applyAlignment="1">
      <alignment horizontal="center"/>
    </xf>
    <xf numFmtId="0" fontId="11" fillId="5" borderId="20" xfId="0" applyFont="1" applyFill="1" applyBorder="1" applyAlignment="1">
      <alignment horizontal="center" vertical="center"/>
    </xf>
    <xf numFmtId="10" fontId="11" fillId="11" borderId="73" xfId="0" applyNumberFormat="1" applyFont="1" applyFill="1" applyBorder="1" applyAlignment="1">
      <alignment horizontal="center" vertical="center"/>
    </xf>
    <xf numFmtId="10" fontId="38" fillId="12" borderId="20" xfId="0" applyNumberFormat="1" applyFont="1" applyFill="1" applyBorder="1" applyAlignment="1">
      <alignment vertical="center"/>
    </xf>
    <xf numFmtId="174" fontId="38" fillId="5" borderId="52" xfId="0" applyNumberFormat="1" applyFont="1" applyFill="1" applyBorder="1" applyAlignment="1">
      <alignment horizontal="center" vertical="center"/>
    </xf>
    <xf numFmtId="0" fontId="38" fillId="5" borderId="32" xfId="0" applyFont="1" applyFill="1" applyBorder="1" applyAlignment="1">
      <alignment horizontal="center"/>
    </xf>
    <xf numFmtId="0" fontId="41" fillId="5" borderId="8" xfId="0" applyFont="1" applyFill="1" applyBorder="1" applyAlignment="1">
      <alignment horizontal="left" wrapText="1"/>
    </xf>
    <xf numFmtId="169" fontId="11" fillId="11" borderId="8" xfId="0" applyNumberFormat="1" applyFont="1" applyFill="1" applyBorder="1" applyAlignment="1">
      <alignment vertical="center"/>
    </xf>
    <xf numFmtId="175" fontId="10" fillId="5" borderId="8" xfId="0" applyNumberFormat="1" applyFont="1" applyFill="1" applyBorder="1" applyAlignment="1">
      <alignment vertical="center"/>
    </xf>
    <xf numFmtId="0" fontId="38" fillId="5" borderId="98" xfId="0" applyFont="1" applyFill="1" applyBorder="1" applyAlignment="1">
      <alignment horizontal="center"/>
    </xf>
    <xf numFmtId="0" fontId="16" fillId="5" borderId="98" xfId="0" applyFont="1" applyFill="1" applyBorder="1" applyAlignment="1">
      <alignment vertical="center"/>
    </xf>
    <xf numFmtId="0" fontId="41" fillId="5" borderId="8" xfId="0" applyFont="1" applyFill="1" applyBorder="1" applyAlignment="1">
      <alignment horizontal="left" vertical="top" wrapText="1"/>
    </xf>
    <xf numFmtId="0" fontId="19" fillId="5" borderId="98" xfId="0" applyFont="1" applyFill="1" applyBorder="1"/>
    <xf numFmtId="0" fontId="11" fillId="13" borderId="8" xfId="0" applyFont="1" applyFill="1" applyBorder="1" applyAlignment="1">
      <alignment vertical="center"/>
    </xf>
    <xf numFmtId="169" fontId="11" fillId="13" borderId="8" xfId="0" applyNumberFormat="1" applyFont="1" applyFill="1" applyBorder="1" applyAlignment="1">
      <alignment vertical="center"/>
    </xf>
    <xf numFmtId="174" fontId="10" fillId="13" borderId="8" xfId="0" applyNumberFormat="1" applyFont="1" applyFill="1" applyBorder="1" applyAlignment="1">
      <alignment vertical="center"/>
    </xf>
    <xf numFmtId="0" fontId="16" fillId="13" borderId="98" xfId="0" applyFont="1" applyFill="1" applyBorder="1"/>
    <xf numFmtId="10" fontId="38" fillId="13" borderId="8" xfId="0" applyNumberFormat="1" applyFont="1" applyFill="1" applyBorder="1" applyAlignment="1">
      <alignment horizontal="center" vertical="center"/>
    </xf>
    <xf numFmtId="174" fontId="38" fillId="13" borderId="8" xfId="0" applyNumberFormat="1" applyFont="1" applyFill="1" applyBorder="1" applyAlignment="1">
      <alignment horizontal="center" vertical="center"/>
    </xf>
    <xf numFmtId="0" fontId="11" fillId="14" borderId="35" xfId="0" applyFont="1" applyFill="1" applyBorder="1" applyAlignment="1">
      <alignment vertical="center"/>
    </xf>
    <xf numFmtId="10" fontId="10" fillId="14" borderId="110" xfId="0" applyNumberFormat="1" applyFont="1" applyFill="1" applyBorder="1" applyAlignment="1">
      <alignment vertical="center"/>
    </xf>
    <xf numFmtId="10" fontId="9" fillId="14" borderId="132" xfId="0" applyNumberFormat="1" applyFont="1" applyFill="1" applyBorder="1" applyAlignment="1">
      <alignment vertical="center"/>
    </xf>
    <xf numFmtId="174" fontId="43" fillId="14" borderId="71" xfId="0" applyNumberFormat="1" applyFont="1" applyFill="1" applyBorder="1" applyAlignment="1">
      <alignment vertical="center"/>
    </xf>
    <xf numFmtId="10" fontId="19" fillId="14" borderId="69" xfId="0" applyNumberFormat="1" applyFont="1" applyFill="1" applyBorder="1" applyAlignment="1">
      <alignment horizontal="left" vertical="center" wrapText="1"/>
    </xf>
    <xf numFmtId="0" fontId="11" fillId="0" borderId="51" xfId="0" applyFont="1" applyBorder="1" applyAlignment="1">
      <alignment horizontal="center"/>
    </xf>
    <xf numFmtId="169" fontId="10" fillId="0" borderId="0" xfId="0" applyNumberFormat="1" applyFont="1"/>
    <xf numFmtId="10" fontId="9" fillId="0" borderId="0" xfId="0" applyNumberFormat="1" applyFont="1"/>
    <xf numFmtId="174" fontId="10" fillId="0" borderId="0" xfId="0" applyNumberFormat="1" applyFont="1"/>
    <xf numFmtId="169" fontId="11" fillId="11" borderId="113" xfId="0" applyNumberFormat="1" applyFont="1" applyFill="1" applyBorder="1" applyAlignment="1">
      <alignment horizontal="center" vertical="center"/>
    </xf>
    <xf numFmtId="10" fontId="38" fillId="12" borderId="114" xfId="0" applyNumberFormat="1" applyFont="1" applyFill="1" applyBorder="1" applyAlignment="1">
      <alignment horizontal="center"/>
    </xf>
    <xf numFmtId="174" fontId="38" fillId="5" borderId="123" xfId="0" applyNumberFormat="1" applyFont="1" applyFill="1" applyBorder="1" applyAlignment="1">
      <alignment horizontal="center"/>
    </xf>
    <xf numFmtId="169" fontId="11" fillId="5" borderId="69" xfId="0" applyNumberFormat="1" applyFont="1" applyFill="1" applyBorder="1"/>
    <xf numFmtId="10" fontId="38" fillId="12" borderId="50" xfId="0" applyNumberFormat="1" applyFont="1" applyFill="1" applyBorder="1"/>
    <xf numFmtId="169" fontId="11" fillId="5" borderId="8" xfId="0" applyNumberFormat="1" applyFont="1" applyFill="1" applyBorder="1"/>
    <xf numFmtId="0" fontId="16" fillId="0" borderId="125" xfId="0" applyFont="1" applyBorder="1"/>
    <xf numFmtId="169" fontId="11" fillId="5" borderId="72" xfId="0" applyNumberFormat="1" applyFont="1" applyFill="1" applyBorder="1"/>
    <xf numFmtId="0" fontId="11" fillId="13" borderId="120" xfId="0" applyFont="1" applyFill="1" applyBorder="1"/>
    <xf numFmtId="169" fontId="11" fillId="13" borderId="8" xfId="0" applyNumberFormat="1" applyFont="1" applyFill="1" applyBorder="1"/>
    <xf numFmtId="10" fontId="38" fillId="13" borderId="50" xfId="0" applyNumberFormat="1" applyFont="1" applyFill="1" applyBorder="1"/>
    <xf numFmtId="174" fontId="39" fillId="13" borderId="50" xfId="0" applyNumberFormat="1" applyFont="1" applyFill="1" applyBorder="1"/>
    <xf numFmtId="0" fontId="16" fillId="13" borderId="133" xfId="0" applyFont="1" applyFill="1" applyBorder="1"/>
    <xf numFmtId="0" fontId="10" fillId="0" borderId="108" xfId="0" applyFont="1" applyBorder="1"/>
    <xf numFmtId="10" fontId="9" fillId="0" borderId="108" xfId="0" applyNumberFormat="1" applyFont="1" applyBorder="1"/>
    <xf numFmtId="174" fontId="10" fillId="0" borderId="108" xfId="0" applyNumberFormat="1" applyFont="1" applyBorder="1"/>
    <xf numFmtId="0" fontId="16" fillId="0" borderId="108" xfId="0" applyFont="1" applyBorder="1" applyAlignment="1">
      <alignment horizontal="left"/>
    </xf>
    <xf numFmtId="0" fontId="10" fillId="0" borderId="51" xfId="0" applyFont="1" applyBorder="1"/>
    <xf numFmtId="10" fontId="38" fillId="12" borderId="123" xfId="0" applyNumberFormat="1" applyFont="1" applyFill="1" applyBorder="1" applyAlignment="1">
      <alignment horizontal="center"/>
    </xf>
    <xf numFmtId="0" fontId="11" fillId="5" borderId="134" xfId="0" applyFont="1" applyFill="1" applyBorder="1" applyAlignment="1">
      <alignment horizontal="left"/>
    </xf>
    <xf numFmtId="10" fontId="38" fillId="12" borderId="35" xfId="0" applyNumberFormat="1" applyFont="1" applyFill="1" applyBorder="1"/>
    <xf numFmtId="0" fontId="16" fillId="0" borderId="125" xfId="0" applyFont="1" applyBorder="1" applyAlignment="1">
      <alignment horizontal="left"/>
    </xf>
    <xf numFmtId="169" fontId="10" fillId="13" borderId="121" xfId="0" applyNumberFormat="1" applyFont="1" applyFill="1" applyBorder="1"/>
    <xf numFmtId="169" fontId="39" fillId="13" borderId="50" xfId="0" applyNumberFormat="1" applyFont="1" applyFill="1" applyBorder="1"/>
    <xf numFmtId="0" fontId="16" fillId="13" borderId="50" xfId="0" applyFont="1" applyFill="1" applyBorder="1" applyAlignment="1">
      <alignment horizontal="left"/>
    </xf>
    <xf numFmtId="0" fontId="11" fillId="14" borderId="120" xfId="0" applyFont="1" applyFill="1" applyBorder="1"/>
    <xf numFmtId="169" fontId="10" fillId="14" borderId="121" xfId="0" applyNumberFormat="1" applyFont="1" applyFill="1" applyBorder="1"/>
    <xf numFmtId="10" fontId="9" fillId="14" borderId="135" xfId="0" applyNumberFormat="1" applyFont="1" applyFill="1" applyBorder="1"/>
    <xf numFmtId="174" fontId="39" fillId="14" borderId="50" xfId="0" applyNumberFormat="1" applyFont="1" applyFill="1" applyBorder="1"/>
    <xf numFmtId="0" fontId="16" fillId="14" borderId="50" xfId="0" applyFont="1" applyFill="1" applyBorder="1" applyAlignment="1">
      <alignment horizontal="left"/>
    </xf>
    <xf numFmtId="0" fontId="38" fillId="0" borderId="50" xfId="0" applyFont="1" applyBorder="1" applyAlignment="1">
      <alignment horizontal="center"/>
    </xf>
    <xf numFmtId="169" fontId="11" fillId="11" borderId="113" xfId="0" applyNumberFormat="1" applyFont="1" applyFill="1" applyBorder="1" applyAlignment="1">
      <alignment horizontal="center"/>
    </xf>
    <xf numFmtId="174" fontId="38" fillId="12" borderId="123" xfId="0" applyNumberFormat="1" applyFont="1" applyFill="1" applyBorder="1" applyAlignment="1">
      <alignment horizontal="center"/>
    </xf>
    <xf numFmtId="0" fontId="10" fillId="0" borderId="136" xfId="0" applyFont="1" applyBorder="1"/>
    <xf numFmtId="10" fontId="38" fillId="12" borderId="47" xfId="0" applyNumberFormat="1" applyFont="1" applyFill="1" applyBorder="1"/>
    <xf numFmtId="174" fontId="11" fillId="12" borderId="32" xfId="0" applyNumberFormat="1" applyFont="1" applyFill="1" applyBorder="1"/>
    <xf numFmtId="0" fontId="10" fillId="5" borderId="137" xfId="0" applyFont="1" applyFill="1" applyBorder="1"/>
    <xf numFmtId="0" fontId="11" fillId="11" borderId="137" xfId="0" applyFont="1" applyFill="1" applyBorder="1"/>
    <xf numFmtId="169" fontId="11" fillId="13" borderId="50" xfId="0" applyNumberFormat="1" applyFont="1" applyFill="1" applyBorder="1"/>
    <xf numFmtId="10" fontId="9" fillId="13" borderId="135" xfId="0" applyNumberFormat="1" applyFont="1" applyFill="1" applyBorder="1"/>
    <xf numFmtId="0" fontId="38" fillId="0" borderId="51" xfId="0" applyFont="1" applyBorder="1"/>
    <xf numFmtId="174" fontId="9" fillId="12" borderId="50" xfId="0" applyNumberFormat="1" applyFont="1" applyFill="1" applyBorder="1"/>
    <xf numFmtId="0" fontId="16" fillId="0" borderId="108" xfId="0" applyFont="1" applyBorder="1"/>
    <xf numFmtId="169" fontId="9" fillId="0" borderId="0" xfId="0" applyNumberFormat="1" applyFont="1"/>
    <xf numFmtId="0" fontId="16" fillId="0" borderId="138" xfId="0" applyFont="1" applyBorder="1"/>
    <xf numFmtId="0" fontId="11" fillId="14" borderId="120" xfId="0" applyFont="1" applyFill="1" applyBorder="1" applyAlignment="1">
      <alignment horizontal="left"/>
    </xf>
    <xf numFmtId="10" fontId="7" fillId="14" borderId="50" xfId="0" applyNumberFormat="1" applyFont="1" applyFill="1" applyBorder="1" applyAlignment="1">
      <alignment horizontal="right"/>
    </xf>
    <xf numFmtId="174" fontId="7" fillId="14" borderId="50" xfId="0" applyNumberFormat="1" applyFont="1" applyFill="1" applyBorder="1" applyAlignment="1">
      <alignment horizontal="right"/>
    </xf>
    <xf numFmtId="0" fontId="16" fillId="14" borderId="50" xfId="0" applyFont="1" applyFill="1" applyBorder="1"/>
    <xf numFmtId="0" fontId="7" fillId="0" borderId="40" xfId="0" applyFont="1" applyBorder="1" applyAlignment="1">
      <alignment horizontal="left"/>
    </xf>
    <xf numFmtId="169" fontId="10" fillId="0" borderId="41" xfId="0" applyNumberFormat="1" applyFont="1" applyBorder="1"/>
    <xf numFmtId="10" fontId="9" fillId="0" borderId="42" xfId="0" applyNumberFormat="1" applyFont="1" applyBorder="1"/>
    <xf numFmtId="174" fontId="44" fillId="13" borderId="50" xfId="0" applyNumberFormat="1" applyFont="1" applyFill="1" applyBorder="1"/>
    <xf numFmtId="0" fontId="16" fillId="13" borderId="50" xfId="0" applyFont="1" applyFill="1" applyBorder="1"/>
    <xf numFmtId="174" fontId="45" fillId="0" borderId="0" xfId="0" applyNumberFormat="1" applyFont="1"/>
    <xf numFmtId="0" fontId="11" fillId="0" borderId="0" xfId="0" applyFont="1"/>
    <xf numFmtId="10" fontId="10" fillId="0" borderId="0" xfId="0" applyNumberFormat="1" applyFont="1"/>
    <xf numFmtId="0" fontId="7" fillId="4" borderId="5" xfId="0" applyFont="1" applyFill="1" applyBorder="1" applyAlignment="1">
      <alignment horizontal="center" vertical="center" wrapText="1"/>
    </xf>
    <xf numFmtId="0" fontId="2" fillId="0" borderId="18" xfId="0" applyFont="1" applyBorder="1"/>
    <xf numFmtId="0" fontId="2" fillId="0" borderId="6" xfId="0" applyFont="1" applyBorder="1"/>
    <xf numFmtId="0" fontId="7" fillId="3" borderId="21" xfId="0" applyFont="1" applyFill="1" applyBorder="1" applyAlignment="1">
      <alignment horizontal="center" vertical="center" wrapText="1"/>
    </xf>
    <xf numFmtId="0" fontId="2" fillId="0" borderId="22" xfId="0" applyFont="1" applyBorder="1"/>
    <xf numFmtId="0" fontId="7" fillId="3" borderId="9" xfId="0" applyFont="1" applyFill="1" applyBorder="1" applyAlignment="1">
      <alignment horizontal="center" wrapText="1"/>
    </xf>
    <xf numFmtId="0" fontId="2" fillId="0" borderId="10" xfId="0" applyFont="1" applyBorder="1"/>
    <xf numFmtId="0" fontId="2" fillId="0" borderId="11" xfId="0" applyFont="1" applyBorder="1"/>
    <xf numFmtId="0" fontId="7" fillId="3" borderId="12" xfId="0" applyFont="1" applyFill="1" applyBorder="1" applyAlignment="1">
      <alignment horizontal="center" wrapText="1"/>
    </xf>
    <xf numFmtId="0" fontId="2" fillId="0" borderId="13" xfId="0" applyFont="1" applyBorder="1"/>
    <xf numFmtId="0" fontId="2" fillId="0" borderId="14" xfId="0" applyFont="1" applyBorder="1"/>
    <xf numFmtId="0" fontId="7" fillId="2" borderId="15" xfId="0" applyFont="1" applyFill="1" applyBorder="1" applyAlignment="1">
      <alignment horizontal="center" wrapText="1"/>
    </xf>
    <xf numFmtId="0" fontId="2" fillId="0" borderId="16" xfId="0" applyFont="1" applyBorder="1"/>
    <xf numFmtId="0" fontId="6" fillId="4" borderId="17" xfId="0" applyFont="1" applyFill="1" applyBorder="1" applyAlignment="1">
      <alignment horizontal="center" vertical="center" wrapText="1"/>
    </xf>
    <xf numFmtId="0" fontId="2" fillId="0" borderId="19" xfId="0" applyFont="1" applyBorder="1"/>
    <xf numFmtId="0" fontId="7" fillId="4" borderId="17"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7" fillId="4" borderId="21" xfId="0" applyFont="1" applyFill="1" applyBorder="1" applyAlignment="1">
      <alignment horizontal="center" vertical="center" wrapText="1"/>
    </xf>
    <xf numFmtId="4" fontId="6" fillId="2" borderId="5" xfId="0" applyNumberFormat="1" applyFont="1" applyFill="1" applyBorder="1" applyAlignment="1">
      <alignment horizontal="right" vertical="center"/>
    </xf>
    <xf numFmtId="0" fontId="11" fillId="3" borderId="5" xfId="0" applyFont="1" applyFill="1" applyBorder="1" applyAlignment="1">
      <alignment horizontal="center" vertical="center"/>
    </xf>
    <xf numFmtId="168" fontId="6" fillId="2" borderId="12" xfId="0" applyNumberFormat="1" applyFont="1" applyFill="1" applyBorder="1" applyAlignment="1">
      <alignment horizontal="center" vertical="center" wrapText="1"/>
    </xf>
    <xf numFmtId="168" fontId="6" fillId="6" borderId="5" xfId="0" applyNumberFormat="1" applyFont="1" applyFill="1" applyBorder="1" applyAlignment="1">
      <alignment horizontal="center" vertical="center" wrapText="1"/>
    </xf>
    <xf numFmtId="0" fontId="12" fillId="2" borderId="26" xfId="0" applyFont="1" applyFill="1" applyBorder="1" applyAlignment="1">
      <alignment horizontal="left"/>
    </xf>
    <xf numFmtId="0" fontId="2" fillId="0" borderId="27" xfId="0" applyFont="1" applyBorder="1"/>
    <xf numFmtId="0" fontId="7" fillId="4" borderId="30" xfId="0" applyFont="1" applyFill="1" applyBorder="1" applyAlignment="1">
      <alignment horizontal="center" vertical="center" wrapText="1"/>
    </xf>
    <xf numFmtId="0" fontId="2" fillId="0" borderId="31" xfId="0" applyFont="1" applyBorder="1"/>
    <xf numFmtId="14" fontId="6" fillId="0" borderId="33" xfId="0" applyNumberFormat="1" applyFont="1" applyBorder="1" applyAlignment="1">
      <alignment horizontal="center" vertical="center" wrapText="1"/>
    </xf>
    <xf numFmtId="0" fontId="2" fillId="0" borderId="34" xfId="0" applyFont="1" applyBorder="1"/>
    <xf numFmtId="14" fontId="6" fillId="6" borderId="5" xfId="0" applyNumberFormat="1" applyFont="1" applyFill="1" applyBorder="1" applyAlignment="1">
      <alignment horizontal="center" vertical="center" wrapText="1"/>
    </xf>
    <xf numFmtId="0" fontId="7" fillId="0" borderId="1" xfId="0" applyFont="1" applyBorder="1" applyAlignment="1">
      <alignment horizontal="right" vertical="center" wrapText="1"/>
    </xf>
    <xf numFmtId="0" fontId="2" fillId="0" borderId="2" xfId="0" applyFont="1" applyBorder="1"/>
    <xf numFmtId="0" fontId="2" fillId="0" borderId="7" xfId="0" applyFont="1" applyBorder="1"/>
    <xf numFmtId="164" fontId="6" fillId="3" borderId="5" xfId="0" applyNumberFormat="1" applyFont="1" applyFill="1" applyBorder="1" applyAlignment="1">
      <alignment horizontal="center" wrapText="1"/>
    </xf>
    <xf numFmtId="0" fontId="1" fillId="2" borderId="1" xfId="0" applyFont="1" applyFill="1" applyBorder="1" applyAlignment="1">
      <alignment horizontal="center" vertical="center"/>
    </xf>
    <xf numFmtId="0" fontId="2" fillId="0" borderId="3" xfId="0" applyFont="1" applyBorder="1"/>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7" fillId="0" borderId="0" xfId="0" applyFont="1" applyAlignment="1">
      <alignment horizontal="right" vertical="center" wrapText="1"/>
    </xf>
    <xf numFmtId="0" fontId="0" fillId="0" borderId="0" xfId="0" applyFont="1" applyAlignment="1"/>
    <xf numFmtId="0" fontId="7" fillId="2" borderId="5" xfId="0" applyFont="1" applyFill="1" applyBorder="1" applyAlignment="1">
      <alignment horizontal="center" vertical="center" wrapText="1"/>
    </xf>
    <xf numFmtId="0" fontId="6" fillId="3" borderId="5" xfId="0" applyFont="1" applyFill="1" applyBorder="1" applyAlignment="1">
      <alignment horizontal="center" wrapText="1"/>
    </xf>
    <xf numFmtId="14" fontId="6" fillId="2" borderId="5" xfId="0" applyNumberFormat="1" applyFont="1" applyFill="1" applyBorder="1" applyAlignment="1">
      <alignment horizontal="center" vertical="center"/>
    </xf>
    <xf numFmtId="49" fontId="7" fillId="4" borderId="17" xfId="0" applyNumberFormat="1" applyFont="1" applyFill="1" applyBorder="1" applyAlignment="1">
      <alignment horizontal="center" vertical="center" wrapText="1"/>
    </xf>
    <xf numFmtId="0" fontId="6" fillId="0" borderId="23" xfId="0" applyFont="1" applyBorder="1" applyAlignment="1">
      <alignment horizontal="right" vertical="center" wrapText="1"/>
    </xf>
    <xf numFmtId="0" fontId="2" fillId="0" borderId="23" xfId="0" applyFont="1" applyBorder="1"/>
    <xf numFmtId="0" fontId="7" fillId="2" borderId="1" xfId="0" applyFont="1" applyFill="1" applyBorder="1" applyAlignment="1">
      <alignment horizontal="left" vertical="center" wrapText="1"/>
    </xf>
    <xf numFmtId="0" fontId="7" fillId="3" borderId="5" xfId="0" applyFont="1" applyFill="1" applyBorder="1" applyAlignment="1">
      <alignment horizontal="center" vertical="center"/>
    </xf>
    <xf numFmtId="14" fontId="6" fillId="2" borderId="5" xfId="0" applyNumberFormat="1" applyFont="1" applyFill="1" applyBorder="1" applyAlignment="1">
      <alignment horizontal="center" vertical="center" wrapText="1"/>
    </xf>
    <xf numFmtId="168" fontId="6" fillId="2" borderId="5" xfId="0" applyNumberFormat="1" applyFont="1" applyFill="1" applyBorder="1" applyAlignment="1">
      <alignment horizontal="center" vertical="center" wrapText="1"/>
    </xf>
    <xf numFmtId="168" fontId="7" fillId="4" borderId="5" xfId="0" applyNumberFormat="1" applyFont="1" applyFill="1" applyBorder="1" applyAlignment="1">
      <alignment horizontal="center" vertical="center" wrapText="1"/>
    </xf>
    <xf numFmtId="0" fontId="6" fillId="2" borderId="1" xfId="0" applyFont="1" applyFill="1" applyBorder="1" applyAlignment="1">
      <alignment horizontal="left" vertical="center" wrapText="1"/>
    </xf>
    <xf numFmtId="0" fontId="15" fillId="0" borderId="0" xfId="0" applyFont="1" applyAlignment="1">
      <alignment horizontal="center"/>
    </xf>
    <xf numFmtId="0" fontId="6" fillId="5" borderId="1" xfId="0" applyFont="1" applyFill="1" applyBorder="1" applyAlignment="1">
      <alignment horizontal="center"/>
    </xf>
    <xf numFmtId="0" fontId="7" fillId="4" borderId="9" xfId="0" applyFont="1" applyFill="1" applyBorder="1" applyAlignment="1">
      <alignment horizontal="center" vertical="center"/>
    </xf>
    <xf numFmtId="0" fontId="7" fillId="4" borderId="12" xfId="0" applyFont="1" applyFill="1" applyBorder="1" applyAlignment="1">
      <alignment horizontal="center" vertical="center"/>
    </xf>
    <xf numFmtId="0" fontId="6" fillId="5" borderId="38" xfId="0" applyFont="1" applyFill="1" applyBorder="1" applyAlignment="1">
      <alignment horizontal="center" vertical="center" wrapText="1"/>
    </xf>
    <xf numFmtId="0" fontId="2" fillId="0" borderId="39" xfId="0" applyFont="1" applyBorder="1"/>
    <xf numFmtId="0" fontId="2" fillId="0" borderId="33" xfId="0" applyFont="1" applyBorder="1"/>
    <xf numFmtId="0" fontId="2" fillId="0" borderId="24" xfId="0" applyFont="1" applyBorder="1"/>
    <xf numFmtId="0" fontId="7" fillId="4" borderId="40" xfId="0" applyFont="1" applyFill="1" applyBorder="1" applyAlignment="1">
      <alignment horizontal="center" vertical="center"/>
    </xf>
    <xf numFmtId="0" fontId="2" fillId="0" borderId="41" xfId="0" applyFont="1" applyBorder="1"/>
    <xf numFmtId="0" fontId="2" fillId="0" borderId="42" xfId="0" applyFont="1" applyBorder="1"/>
    <xf numFmtId="0" fontId="17" fillId="5" borderId="43" xfId="0" applyFont="1" applyFill="1" applyBorder="1" applyAlignment="1">
      <alignment horizontal="left"/>
    </xf>
    <xf numFmtId="0" fontId="2" fillId="0" borderId="44" xfId="0" applyFont="1" applyBorder="1"/>
    <xf numFmtId="0" fontId="2" fillId="0" borderId="45" xfId="0" applyFont="1" applyBorder="1"/>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11" fillId="5" borderId="48" xfId="0" applyFont="1" applyFill="1" applyBorder="1" applyAlignment="1">
      <alignment horizontal="right" vertical="center" wrapText="1"/>
    </xf>
    <xf numFmtId="0" fontId="2" fillId="0" borderId="49" xfId="0" applyFont="1" applyBorder="1"/>
    <xf numFmtId="0" fontId="7" fillId="0" borderId="5" xfId="0" applyFont="1" applyBorder="1" applyAlignment="1">
      <alignment horizontal="center" vertical="center" wrapText="1"/>
    </xf>
    <xf numFmtId="0" fontId="6" fillId="0" borderId="5" xfId="0" applyFont="1" applyBorder="1" applyAlignment="1">
      <alignment horizontal="center" wrapText="1"/>
    </xf>
    <xf numFmtId="0" fontId="21" fillId="5" borderId="59" xfId="0" applyFont="1" applyFill="1" applyBorder="1" applyAlignment="1">
      <alignment horizontal="left" vertical="center" wrapText="1"/>
    </xf>
    <xf numFmtId="0" fontId="2" fillId="0" borderId="60" xfId="0" applyFont="1" applyBorder="1"/>
    <xf numFmtId="0" fontId="2" fillId="0" borderId="61" xfId="0" applyFont="1" applyBorder="1"/>
    <xf numFmtId="0" fontId="11" fillId="5" borderId="62" xfId="0" applyFont="1" applyFill="1" applyBorder="1" applyAlignment="1">
      <alignment horizontal="right" vertical="center" wrapText="1"/>
    </xf>
    <xf numFmtId="0" fontId="2" fillId="0" borderId="63" xfId="0" applyFont="1" applyBorder="1"/>
    <xf numFmtId="0" fontId="2" fillId="0" borderId="64" xfId="0" applyFont="1" applyBorder="1"/>
    <xf numFmtId="0" fontId="7" fillId="5" borderId="5" xfId="0" applyFont="1" applyFill="1" applyBorder="1" applyAlignment="1">
      <alignment horizontal="center" wrapText="1"/>
    </xf>
    <xf numFmtId="0" fontId="7" fillId="4" borderId="40" xfId="0" applyFont="1" applyFill="1" applyBorder="1" applyAlignment="1">
      <alignment horizontal="center" vertical="center" wrapText="1"/>
    </xf>
    <xf numFmtId="0" fontId="21" fillId="5" borderId="55" xfId="0" applyFont="1" applyFill="1" applyBorder="1" applyAlignment="1">
      <alignment horizontal="left" vertical="center" wrapText="1"/>
    </xf>
    <xf numFmtId="0" fontId="2" fillId="0" borderId="56" xfId="0" applyFont="1" applyBorder="1"/>
    <xf numFmtId="0" fontId="2" fillId="0" borderId="57" xfId="0" applyFont="1" applyBorder="1"/>
    <xf numFmtId="0" fontId="10" fillId="0" borderId="0" xfId="0" applyFont="1" applyAlignment="1">
      <alignment horizontal="left" vertical="top" wrapText="1"/>
    </xf>
    <xf numFmtId="0" fontId="10" fillId="2" borderId="1" xfId="0" applyFont="1" applyFill="1" applyBorder="1" applyAlignment="1">
      <alignment horizontal="left" vertical="top" wrapText="1"/>
    </xf>
    <xf numFmtId="0" fontId="10" fillId="0" borderId="0" xfId="0" applyFont="1" applyAlignment="1">
      <alignment horizontal="left" vertical="top"/>
    </xf>
    <xf numFmtId="0" fontId="24" fillId="2" borderId="1" xfId="0" applyFont="1" applyFill="1" applyBorder="1" applyAlignment="1">
      <alignment horizontal="center"/>
    </xf>
    <xf numFmtId="0" fontId="10" fillId="2" borderId="1" xfId="0" applyFont="1" applyFill="1" applyBorder="1" applyAlignment="1">
      <alignment horizontal="center"/>
    </xf>
    <xf numFmtId="0" fontId="11" fillId="2" borderId="1" xfId="0" applyFont="1" applyFill="1" applyBorder="1" applyAlignment="1">
      <alignment horizontal="center"/>
    </xf>
    <xf numFmtId="0" fontId="3" fillId="2" borderId="1" xfId="0" applyFont="1" applyFill="1" applyBorder="1" applyAlignment="1">
      <alignment horizontal="center"/>
    </xf>
    <xf numFmtId="0" fontId="7" fillId="2" borderId="9" xfId="0" applyFont="1" applyFill="1" applyBorder="1" applyAlignment="1">
      <alignment horizontal="center"/>
    </xf>
    <xf numFmtId="0" fontId="7" fillId="2" borderId="12" xfId="0" applyFont="1" applyFill="1" applyBorder="1" applyAlignment="1">
      <alignment horizontal="center"/>
    </xf>
    <xf numFmtId="0" fontId="27"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7" fillId="2" borderId="1" xfId="0" applyFont="1" applyFill="1" applyBorder="1" applyAlignment="1">
      <alignment horizontal="center" vertical="center"/>
    </xf>
    <xf numFmtId="0" fontId="7" fillId="0" borderId="38" xfId="0" applyFont="1" applyBorder="1" applyAlignment="1">
      <alignment horizontal="center" wrapText="1"/>
    </xf>
    <xf numFmtId="0" fontId="7" fillId="0" borderId="33" xfId="0" applyFont="1" applyBorder="1" applyAlignment="1">
      <alignment horizontal="center" wrapText="1"/>
    </xf>
    <xf numFmtId="0" fontId="7" fillId="7" borderId="80" xfId="0" applyFont="1" applyFill="1" applyBorder="1" applyAlignment="1">
      <alignment horizontal="center" vertical="center"/>
    </xf>
    <xf numFmtId="0" fontId="6" fillId="0" borderId="0" xfId="0" applyFont="1" applyAlignment="1">
      <alignment horizontal="left" vertical="center" wrapText="1"/>
    </xf>
    <xf numFmtId="0" fontId="7" fillId="7" borderId="5" xfId="0" applyFont="1" applyFill="1" applyBorder="1" applyAlignment="1">
      <alignment horizontal="center" vertical="center" wrapText="1"/>
    </xf>
    <xf numFmtId="0" fontId="6" fillId="0" borderId="5" xfId="0" applyFont="1" applyBorder="1" applyAlignment="1">
      <alignment horizontal="left" vertical="center" wrapText="1"/>
    </xf>
    <xf numFmtId="165" fontId="7" fillId="3" borderId="80" xfId="0" applyNumberFormat="1" applyFont="1" applyFill="1" applyBorder="1" applyAlignment="1">
      <alignment horizontal="center" vertical="center"/>
    </xf>
    <xf numFmtId="0" fontId="6" fillId="0" borderId="0" xfId="0" applyFont="1"/>
    <xf numFmtId="0" fontId="6" fillId="0" borderId="0" xfId="0" applyFont="1" applyAlignment="1">
      <alignment horizontal="left"/>
    </xf>
    <xf numFmtId="0" fontId="31" fillId="0" borderId="0" xfId="0" applyFont="1" applyAlignment="1">
      <alignment horizontal="left" vertical="center" wrapText="1"/>
    </xf>
    <xf numFmtId="0" fontId="2" fillId="0" borderId="82" xfId="0" applyFont="1" applyBorder="1"/>
    <xf numFmtId="0" fontId="7" fillId="8" borderId="17" xfId="0" applyFont="1" applyFill="1" applyBorder="1" applyAlignment="1">
      <alignment horizontal="center" vertical="center" wrapText="1"/>
    </xf>
    <xf numFmtId="0" fontId="2" fillId="0" borderId="87" xfId="0" applyFont="1" applyBorder="1"/>
    <xf numFmtId="0" fontId="7" fillId="9" borderId="17" xfId="0" applyFont="1" applyFill="1" applyBorder="1" applyAlignment="1">
      <alignment horizontal="center" vertical="center"/>
    </xf>
    <xf numFmtId="0" fontId="7" fillId="9" borderId="17" xfId="0" applyFont="1" applyFill="1" applyBorder="1" applyAlignment="1">
      <alignment horizontal="center" vertical="center" wrapText="1"/>
    </xf>
    <xf numFmtId="0" fontId="35" fillId="2" borderId="92" xfId="0" applyFont="1" applyFill="1" applyBorder="1" applyAlignment="1">
      <alignment horizontal="center"/>
    </xf>
    <xf numFmtId="0" fontId="2" fillId="0" borderId="93" xfId="0" applyFont="1" applyBorder="1"/>
    <xf numFmtId="0" fontId="2" fillId="0" borderId="94" xfId="0" applyFont="1" applyBorder="1"/>
    <xf numFmtId="0" fontId="36" fillId="2" borderId="15" xfId="0" applyFont="1" applyFill="1" applyBorder="1" applyAlignment="1">
      <alignment horizontal="center"/>
    </xf>
    <xf numFmtId="0" fontId="36" fillId="2" borderId="95" xfId="0" applyFont="1" applyFill="1" applyBorder="1" applyAlignment="1">
      <alignment horizontal="center"/>
    </xf>
    <xf numFmtId="0" fontId="2" fillId="0" borderId="96" xfId="0" applyFont="1" applyBorder="1"/>
    <xf numFmtId="0" fontId="2" fillId="0" borderId="97" xfId="0" applyFont="1" applyBorder="1"/>
    <xf numFmtId="0" fontId="7" fillId="5" borderId="17" xfId="0" applyFont="1" applyFill="1" applyBorder="1" applyAlignment="1">
      <alignment horizontal="center" vertical="center"/>
    </xf>
    <xf numFmtId="0" fontId="7" fillId="5" borderId="17" xfId="0" applyFont="1" applyFill="1" applyBorder="1" applyAlignment="1">
      <alignment horizontal="center" vertical="center" wrapText="1"/>
    </xf>
    <xf numFmtId="0" fontId="27" fillId="2" borderId="1" xfId="0" applyFont="1" applyFill="1" applyBorder="1" applyAlignment="1">
      <alignment horizontal="center"/>
    </xf>
    <xf numFmtId="0" fontId="7" fillId="0" borderId="38" xfId="0" applyFont="1" applyBorder="1" applyAlignment="1">
      <alignment horizontal="center" vertical="center" wrapText="1"/>
    </xf>
    <xf numFmtId="0" fontId="7" fillId="0" borderId="33" xfId="0" applyFont="1" applyBorder="1" applyAlignment="1">
      <alignment horizontal="center" vertical="center" wrapText="1"/>
    </xf>
    <xf numFmtId="0" fontId="6" fillId="0" borderId="0" xfId="0" applyFont="1" applyAlignment="1">
      <alignment horizontal="center"/>
    </xf>
    <xf numFmtId="0" fontId="7" fillId="5" borderId="21" xfId="0" applyFont="1" applyFill="1" applyBorder="1" applyAlignment="1">
      <alignment horizontal="center" vertical="center"/>
    </xf>
    <xf numFmtId="0" fontId="7" fillId="5" borderId="21" xfId="0" applyFont="1" applyFill="1" applyBorder="1" applyAlignment="1">
      <alignment horizontal="center" vertical="center" wrapText="1"/>
    </xf>
    <xf numFmtId="0" fontId="5" fillId="2" borderId="84" xfId="0" applyFont="1" applyFill="1" applyBorder="1" applyAlignment="1">
      <alignment horizontal="center"/>
    </xf>
    <xf numFmtId="0" fontId="2" fillId="0" borderId="85" xfId="0" applyFont="1" applyBorder="1"/>
    <xf numFmtId="0" fontId="2" fillId="0" borderId="86" xfId="0" applyFont="1" applyBorder="1"/>
    <xf numFmtId="0" fontId="7" fillId="4" borderId="21" xfId="0" applyFont="1" applyFill="1" applyBorder="1" applyAlignment="1">
      <alignment horizontal="center" vertical="center"/>
    </xf>
    <xf numFmtId="0" fontId="7" fillId="9" borderId="91" xfId="0" applyFont="1" applyFill="1" applyBorder="1" applyAlignment="1">
      <alignment horizontal="center" vertical="center" wrapText="1"/>
    </xf>
    <xf numFmtId="0" fontId="34" fillId="2" borderId="88" xfId="0" applyFont="1" applyFill="1" applyBorder="1" applyAlignment="1">
      <alignment horizontal="center"/>
    </xf>
    <xf numFmtId="0" fontId="2" fillId="0" borderId="89" xfId="0" applyFont="1" applyBorder="1"/>
    <xf numFmtId="0" fontId="2" fillId="0" borderId="90" xfId="0" applyFont="1" applyBorder="1"/>
    <xf numFmtId="0" fontId="7" fillId="10" borderId="1" xfId="0" applyFont="1" applyFill="1" applyBorder="1" applyAlignment="1">
      <alignment horizontal="left" vertical="center" wrapText="1"/>
    </xf>
    <xf numFmtId="0" fontId="37" fillId="10" borderId="101" xfId="0" applyFont="1" applyFill="1" applyBorder="1" applyAlignment="1">
      <alignment horizontal="left" vertical="center" wrapText="1"/>
    </xf>
    <xf numFmtId="0" fontId="2" fillId="0" borderId="102" xfId="0" applyFont="1" applyBorder="1"/>
    <xf numFmtId="0" fontId="2" fillId="0" borderId="103" xfId="0" applyFont="1" applyBorder="1"/>
    <xf numFmtId="0" fontId="2" fillId="0" borderId="104" xfId="0" applyFont="1" applyBorder="1"/>
    <xf numFmtId="0" fontId="2" fillId="0" borderId="105" xfId="0" applyFont="1" applyBorder="1"/>
    <xf numFmtId="0" fontId="2" fillId="0" borderId="106" xfId="0" applyFont="1" applyBorder="1"/>
    <xf numFmtId="0" fontId="29" fillId="2" borderId="26" xfId="0" applyFont="1" applyFill="1" applyBorder="1" applyAlignment="1">
      <alignment horizontal="left"/>
    </xf>
    <xf numFmtId="0" fontId="2" fillId="0" borderId="99" xfId="0" applyFont="1" applyBorder="1"/>
    <xf numFmtId="0" fontId="2" fillId="0" borderId="100" xfId="0" applyFont="1" applyBorder="1"/>
    <xf numFmtId="0" fontId="5" fillId="0" borderId="107" xfId="0" applyFont="1" applyBorder="1" applyAlignment="1">
      <alignment horizontal="center"/>
    </xf>
    <xf numFmtId="0" fontId="2" fillId="0" borderId="108" xfId="0" applyFont="1" applyBorder="1"/>
    <xf numFmtId="0" fontId="2" fillId="0" borderId="109" xfId="0" applyFont="1" applyBorder="1"/>
    <xf numFmtId="10" fontId="7" fillId="11" borderId="5" xfId="0" applyNumberFormat="1" applyFont="1" applyFill="1" applyBorder="1" applyAlignment="1">
      <alignment horizontal="center"/>
    </xf>
    <xf numFmtId="0" fontId="7" fillId="11" borderId="5" xfId="0" applyFont="1" applyFill="1" applyBorder="1" applyAlignment="1">
      <alignment horizontal="left"/>
    </xf>
    <xf numFmtId="10" fontId="11" fillId="11" borderId="5" xfId="0" applyNumberFormat="1" applyFont="1" applyFill="1" applyBorder="1" applyAlignment="1">
      <alignment horizontal="left"/>
    </xf>
    <xf numFmtId="14" fontId="7" fillId="11" borderId="5" xfId="0" applyNumberFormat="1" applyFont="1" applyFill="1" applyBorder="1" applyAlignment="1">
      <alignment horizontal="center"/>
    </xf>
  </cellXfs>
  <cellStyles count="1">
    <cellStyle name="Normal" xfId="0" builtinId="0"/>
  </cellStyles>
  <dxfs count="2">
    <dxf>
      <font>
        <b/>
        <color rgb="FFFF0000"/>
      </font>
      <fill>
        <patternFill patternType="none"/>
      </fill>
    </dxf>
    <dxf>
      <font>
        <b/>
        <color rgb="FFFF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AJ997"/>
  <sheetViews>
    <sheetView showGridLines="0" tabSelected="1" workbookViewId="0">
      <selection sqref="A1:Q1"/>
    </sheetView>
  </sheetViews>
  <sheetFormatPr defaultColWidth="12.5703125" defaultRowHeight="15" customHeight="1" x14ac:dyDescent="0.2"/>
  <cols>
    <col min="1" max="1" width="6" customWidth="1"/>
    <col min="2" max="2" width="54.140625" customWidth="1"/>
    <col min="3" max="3" width="12.140625" customWidth="1"/>
    <col min="4" max="7" width="14.7109375" customWidth="1"/>
    <col min="8" max="11" width="9.7109375" customWidth="1"/>
    <col min="12" max="15" width="14.7109375" customWidth="1"/>
    <col min="16" max="16" width="15.7109375" customWidth="1"/>
    <col min="17" max="17" width="14.7109375" customWidth="1"/>
    <col min="18" max="36" width="9.140625" hidden="1" customWidth="1"/>
  </cols>
  <sheetData>
    <row r="1" spans="1:36" ht="18" customHeight="1" x14ac:dyDescent="0.2">
      <c r="A1" s="494" t="s">
        <v>0</v>
      </c>
      <c r="B1" s="491"/>
      <c r="C1" s="491"/>
      <c r="D1" s="491"/>
      <c r="E1" s="491"/>
      <c r="F1" s="491"/>
      <c r="G1" s="491"/>
      <c r="H1" s="491"/>
      <c r="I1" s="491"/>
      <c r="J1" s="491"/>
      <c r="K1" s="491"/>
      <c r="L1" s="491"/>
      <c r="M1" s="491"/>
      <c r="N1" s="491"/>
      <c r="O1" s="491"/>
      <c r="P1" s="491"/>
      <c r="Q1" s="495"/>
      <c r="R1" s="1"/>
      <c r="S1" s="1"/>
      <c r="T1" s="1"/>
      <c r="U1" s="1"/>
      <c r="V1" s="1"/>
      <c r="W1" s="1"/>
      <c r="X1" s="1"/>
      <c r="Y1" s="1"/>
      <c r="Z1" s="1"/>
      <c r="AA1" s="1"/>
      <c r="AB1" s="1"/>
      <c r="AC1" s="1"/>
      <c r="AD1" s="1"/>
      <c r="AE1" s="1"/>
      <c r="AF1" s="1"/>
      <c r="AG1" s="1"/>
      <c r="AH1" s="1"/>
      <c r="AI1" s="1"/>
      <c r="AJ1" s="1"/>
    </row>
    <row r="2" spans="1:36" ht="18" customHeight="1" x14ac:dyDescent="0.2">
      <c r="A2" s="496" t="s">
        <v>1</v>
      </c>
      <c r="B2" s="491"/>
      <c r="C2" s="491"/>
      <c r="D2" s="491"/>
      <c r="E2" s="491"/>
      <c r="F2" s="491"/>
      <c r="G2" s="491"/>
      <c r="H2" s="491"/>
      <c r="I2" s="491"/>
      <c r="J2" s="491"/>
      <c r="K2" s="491"/>
      <c r="L2" s="491"/>
      <c r="M2" s="491"/>
      <c r="N2" s="491"/>
      <c r="O2" s="491"/>
      <c r="P2" s="491"/>
      <c r="Q2" s="495"/>
      <c r="R2" s="2"/>
      <c r="S2" s="2"/>
      <c r="T2" s="2"/>
      <c r="U2" s="2"/>
      <c r="V2" s="2"/>
      <c r="W2" s="2"/>
      <c r="X2" s="2"/>
      <c r="Y2" s="2"/>
      <c r="Z2" s="2"/>
      <c r="AA2" s="2"/>
      <c r="AB2" s="2"/>
      <c r="AC2" s="2"/>
      <c r="AD2" s="2"/>
      <c r="AE2" s="2"/>
      <c r="AF2" s="2"/>
      <c r="AG2" s="2"/>
      <c r="AH2" s="2"/>
      <c r="AI2" s="2"/>
      <c r="AJ2" s="2"/>
    </row>
    <row r="3" spans="1:36" ht="18" customHeight="1" x14ac:dyDescent="0.2">
      <c r="A3" s="497" t="s">
        <v>2</v>
      </c>
      <c r="B3" s="491"/>
      <c r="C3" s="491"/>
      <c r="D3" s="491"/>
      <c r="E3" s="491"/>
      <c r="F3" s="491"/>
      <c r="G3" s="491"/>
      <c r="H3" s="491"/>
      <c r="I3" s="491"/>
      <c r="J3" s="491"/>
      <c r="K3" s="491"/>
      <c r="L3" s="491"/>
      <c r="M3" s="491"/>
      <c r="N3" s="491"/>
      <c r="O3" s="491"/>
      <c r="P3" s="491"/>
      <c r="Q3" s="495"/>
      <c r="R3" s="2"/>
      <c r="S3" s="2"/>
      <c r="T3" s="2"/>
      <c r="U3" s="2"/>
      <c r="V3" s="2"/>
      <c r="W3" s="2"/>
      <c r="X3" s="2"/>
      <c r="Y3" s="2"/>
      <c r="Z3" s="2"/>
      <c r="AA3" s="2"/>
      <c r="AB3" s="2"/>
      <c r="AC3" s="2"/>
      <c r="AD3" s="2"/>
      <c r="AE3" s="2"/>
      <c r="AF3" s="2"/>
      <c r="AG3" s="2"/>
      <c r="AH3" s="2"/>
      <c r="AI3" s="2"/>
      <c r="AJ3" s="2"/>
    </row>
    <row r="4" spans="1:36" ht="12.75" customHeight="1" x14ac:dyDescent="0.2">
      <c r="A4" s="3"/>
      <c r="E4" s="4"/>
      <c r="F4" s="3"/>
      <c r="G4" s="3"/>
      <c r="H4" s="3"/>
      <c r="I4" s="3"/>
      <c r="J4" s="3"/>
      <c r="K4" s="3"/>
      <c r="L4" s="5"/>
      <c r="M4" s="5"/>
      <c r="N4" s="498"/>
      <c r="O4" s="499"/>
      <c r="P4" s="499"/>
      <c r="Q4" s="6"/>
      <c r="R4" s="7"/>
      <c r="S4" s="7"/>
      <c r="T4" s="7"/>
      <c r="U4" s="7"/>
      <c r="V4" s="7"/>
      <c r="W4" s="7"/>
      <c r="X4" s="7"/>
      <c r="Y4" s="7"/>
      <c r="Z4" s="7"/>
      <c r="AA4" s="7"/>
      <c r="AB4" s="7"/>
      <c r="AC4" s="7"/>
      <c r="AD4" s="7"/>
      <c r="AE4" s="7"/>
      <c r="AF4" s="7"/>
      <c r="AG4" s="7"/>
      <c r="AH4" s="7"/>
      <c r="AI4" s="7"/>
      <c r="AJ4" s="7"/>
    </row>
    <row r="5" spans="1:36" ht="15.75" customHeight="1" x14ac:dyDescent="0.2">
      <c r="A5" s="3"/>
      <c r="B5" s="8" t="s">
        <v>3</v>
      </c>
      <c r="C5" s="500" t="s">
        <v>4</v>
      </c>
      <c r="D5" s="463"/>
      <c r="E5" s="4"/>
      <c r="G5" s="9"/>
      <c r="H5" s="490" t="s">
        <v>5</v>
      </c>
      <c r="I5" s="491"/>
      <c r="J5" s="492"/>
      <c r="K5" s="501"/>
      <c r="L5" s="463"/>
      <c r="N5" s="10"/>
      <c r="O5" s="10"/>
      <c r="P5" s="10" t="s">
        <v>6</v>
      </c>
      <c r="Q5" s="11"/>
      <c r="R5" s="7"/>
      <c r="S5" s="7"/>
      <c r="T5" s="7"/>
      <c r="U5" s="7"/>
      <c r="V5" s="7"/>
      <c r="W5" s="7"/>
      <c r="X5" s="7"/>
      <c r="Y5" s="7"/>
      <c r="Z5" s="7"/>
      <c r="AA5" s="7"/>
      <c r="AB5" s="7"/>
      <c r="AC5" s="7"/>
      <c r="AD5" s="7"/>
      <c r="AE5" s="7"/>
      <c r="AF5" s="7"/>
      <c r="AG5" s="7"/>
      <c r="AH5" s="7"/>
      <c r="AI5" s="7"/>
      <c r="AJ5" s="7"/>
    </row>
    <row r="6" spans="1:36" ht="15.75" customHeight="1" x14ac:dyDescent="0.2">
      <c r="A6" s="3"/>
      <c r="B6" s="8" t="s">
        <v>7</v>
      </c>
      <c r="C6" s="502">
        <v>45153</v>
      </c>
      <c r="D6" s="463"/>
      <c r="E6" s="4"/>
      <c r="G6" s="9"/>
      <c r="H6" s="490" t="s">
        <v>8</v>
      </c>
      <c r="I6" s="491"/>
      <c r="J6" s="492"/>
      <c r="K6" s="493"/>
      <c r="L6" s="463"/>
      <c r="M6" s="5"/>
      <c r="N6" s="490" t="s">
        <v>9</v>
      </c>
      <c r="O6" s="491"/>
      <c r="P6" s="492"/>
      <c r="Q6" s="12"/>
      <c r="R6" s="7"/>
      <c r="S6" s="7"/>
      <c r="T6" s="7"/>
      <c r="U6" s="7"/>
      <c r="V6" s="7"/>
      <c r="W6" s="7"/>
      <c r="X6" s="7"/>
      <c r="Y6" s="7"/>
      <c r="Z6" s="7"/>
      <c r="AA6" s="7"/>
      <c r="AB6" s="7"/>
      <c r="AC6" s="7"/>
      <c r="AD6" s="7"/>
      <c r="AE6" s="7"/>
      <c r="AF6" s="7"/>
      <c r="AG6" s="7"/>
      <c r="AH6" s="7"/>
      <c r="AI6" s="7"/>
      <c r="AJ6" s="7"/>
    </row>
    <row r="7" spans="1:36" ht="12.75" customHeight="1" x14ac:dyDescent="0.2">
      <c r="A7" s="4"/>
      <c r="B7" s="13"/>
      <c r="C7" s="13"/>
      <c r="D7" s="13"/>
      <c r="E7" s="13"/>
      <c r="F7" s="13"/>
      <c r="G7" s="13"/>
      <c r="H7" s="13"/>
      <c r="I7" s="13"/>
      <c r="J7" s="13"/>
      <c r="K7" s="13"/>
      <c r="L7" s="13"/>
      <c r="M7" s="13"/>
      <c r="N7" s="13"/>
      <c r="O7" s="13"/>
      <c r="P7" s="13"/>
      <c r="Q7" s="14"/>
      <c r="R7" s="7"/>
      <c r="S7" s="7"/>
      <c r="T7" s="7"/>
      <c r="U7" s="7"/>
      <c r="V7" s="7"/>
      <c r="W7" s="7"/>
      <c r="X7" s="7"/>
      <c r="Y7" s="7"/>
      <c r="Z7" s="7"/>
      <c r="AA7" s="7"/>
      <c r="AB7" s="7"/>
      <c r="AC7" s="7"/>
      <c r="AD7" s="7"/>
      <c r="AE7" s="7"/>
      <c r="AF7" s="7"/>
      <c r="AG7" s="7"/>
      <c r="AH7" s="7"/>
      <c r="AI7" s="7"/>
      <c r="AJ7" s="7"/>
    </row>
    <row r="8" spans="1:36" ht="15" customHeight="1" x14ac:dyDescent="0.2">
      <c r="A8" s="466" t="s">
        <v>10</v>
      </c>
      <c r="B8" s="467"/>
      <c r="C8" s="467"/>
      <c r="D8" s="467"/>
      <c r="E8" s="467"/>
      <c r="F8" s="467"/>
      <c r="G8" s="467"/>
      <c r="H8" s="467"/>
      <c r="I8" s="467"/>
      <c r="J8" s="467"/>
      <c r="K8" s="467"/>
      <c r="L8" s="467"/>
      <c r="M8" s="467"/>
      <c r="N8" s="467"/>
      <c r="O8" s="467"/>
      <c r="P8" s="467"/>
      <c r="Q8" s="468"/>
      <c r="R8" s="7"/>
      <c r="S8" s="7"/>
      <c r="T8" s="7"/>
      <c r="U8" s="7"/>
      <c r="V8" s="7"/>
      <c r="W8" s="7"/>
      <c r="X8" s="7"/>
      <c r="Y8" s="7"/>
      <c r="Z8" s="7"/>
      <c r="AA8" s="7"/>
      <c r="AB8" s="7"/>
      <c r="AC8" s="7"/>
      <c r="AD8" s="7"/>
      <c r="AE8" s="7"/>
      <c r="AF8" s="7"/>
      <c r="AG8" s="7"/>
      <c r="AH8" s="7"/>
      <c r="AI8" s="7"/>
      <c r="AJ8" s="7"/>
    </row>
    <row r="9" spans="1:36" ht="15" customHeight="1" x14ac:dyDescent="0.2">
      <c r="A9" s="469" t="s">
        <v>11</v>
      </c>
      <c r="B9" s="470"/>
      <c r="C9" s="470"/>
      <c r="D9" s="470"/>
      <c r="E9" s="470"/>
      <c r="F9" s="470"/>
      <c r="G9" s="470"/>
      <c r="H9" s="470"/>
      <c r="I9" s="470"/>
      <c r="J9" s="470"/>
      <c r="K9" s="470"/>
      <c r="L9" s="470"/>
      <c r="M9" s="470"/>
      <c r="N9" s="470"/>
      <c r="O9" s="470"/>
      <c r="P9" s="470"/>
      <c r="Q9" s="471"/>
      <c r="R9" s="7"/>
      <c r="S9" s="7"/>
      <c r="T9" s="7"/>
      <c r="U9" s="7"/>
      <c r="V9" s="7"/>
      <c r="W9" s="7"/>
      <c r="X9" s="7"/>
      <c r="Y9" s="7"/>
      <c r="Z9" s="7"/>
      <c r="AA9" s="7"/>
      <c r="AB9" s="7"/>
      <c r="AC9" s="7"/>
      <c r="AD9" s="7"/>
      <c r="AE9" s="7"/>
      <c r="AF9" s="7"/>
      <c r="AG9" s="7"/>
      <c r="AH9" s="7"/>
      <c r="AI9" s="7"/>
      <c r="AJ9" s="7"/>
    </row>
    <row r="10" spans="1:36" ht="12.75" customHeight="1" x14ac:dyDescent="0.2">
      <c r="A10" s="472"/>
      <c r="B10" s="470"/>
      <c r="C10" s="470"/>
      <c r="D10" s="470"/>
      <c r="E10" s="470"/>
      <c r="F10" s="470"/>
      <c r="G10" s="470"/>
      <c r="H10" s="470"/>
      <c r="I10" s="470"/>
      <c r="J10" s="470"/>
      <c r="K10" s="470"/>
      <c r="L10" s="470"/>
      <c r="M10" s="470"/>
      <c r="N10" s="470"/>
      <c r="O10" s="470"/>
      <c r="P10" s="473"/>
      <c r="Q10" s="14"/>
      <c r="R10" s="7"/>
      <c r="S10" s="7"/>
      <c r="T10" s="7"/>
      <c r="U10" s="7"/>
      <c r="V10" s="7"/>
      <c r="W10" s="7"/>
      <c r="X10" s="7"/>
      <c r="Y10" s="7"/>
      <c r="Z10" s="7"/>
      <c r="AA10" s="7"/>
      <c r="AB10" s="7"/>
      <c r="AC10" s="7"/>
      <c r="AD10" s="7"/>
      <c r="AE10" s="7"/>
      <c r="AF10" s="7"/>
      <c r="AG10" s="7"/>
      <c r="AH10" s="7"/>
      <c r="AI10" s="7"/>
      <c r="AJ10" s="7"/>
    </row>
    <row r="11" spans="1:36" ht="15" customHeight="1" x14ac:dyDescent="0.2">
      <c r="A11" s="474" t="s">
        <v>12</v>
      </c>
      <c r="B11" s="476" t="s">
        <v>13</v>
      </c>
      <c r="C11" s="503" t="s">
        <v>14</v>
      </c>
      <c r="D11" s="461" t="s">
        <v>15</v>
      </c>
      <c r="E11" s="462"/>
      <c r="F11" s="463"/>
      <c r="G11" s="476" t="s">
        <v>16</v>
      </c>
      <c r="H11" s="461" t="s">
        <v>17</v>
      </c>
      <c r="I11" s="462"/>
      <c r="J11" s="462"/>
      <c r="K11" s="462"/>
      <c r="L11" s="462"/>
      <c r="M11" s="462"/>
      <c r="N11" s="463"/>
      <c r="O11" s="476" t="s">
        <v>18</v>
      </c>
      <c r="P11" s="476" t="s">
        <v>19</v>
      </c>
      <c r="Q11" s="476" t="s">
        <v>20</v>
      </c>
      <c r="R11" s="7"/>
      <c r="S11" s="7"/>
      <c r="T11" s="7"/>
      <c r="U11" s="7"/>
      <c r="V11" s="7"/>
      <c r="W11" s="7"/>
      <c r="X11" s="7"/>
      <c r="Y11" s="7"/>
      <c r="Z11" s="7"/>
      <c r="AA11" s="7"/>
      <c r="AB11" s="7"/>
      <c r="AC11" s="7"/>
      <c r="AD11" s="7"/>
      <c r="AE11" s="7"/>
      <c r="AF11" s="7"/>
      <c r="AG11" s="7"/>
      <c r="AH11" s="7"/>
      <c r="AI11" s="7"/>
      <c r="AJ11" s="7"/>
    </row>
    <row r="12" spans="1:36" ht="39.75" customHeight="1" x14ac:dyDescent="0.2">
      <c r="A12" s="475"/>
      <c r="B12" s="475"/>
      <c r="C12" s="475"/>
      <c r="D12" s="474" t="s">
        <v>21</v>
      </c>
      <c r="E12" s="15" t="s">
        <v>22</v>
      </c>
      <c r="F12" s="474" t="s">
        <v>23</v>
      </c>
      <c r="G12" s="475"/>
      <c r="H12" s="477" t="s">
        <v>24</v>
      </c>
      <c r="I12" s="471"/>
      <c r="J12" s="477" t="s">
        <v>25</v>
      </c>
      <c r="K12" s="471"/>
      <c r="L12" s="478" t="s">
        <v>26</v>
      </c>
      <c r="M12" s="464" t="s">
        <v>27</v>
      </c>
      <c r="N12" s="464" t="s">
        <v>27</v>
      </c>
      <c r="O12" s="475"/>
      <c r="P12" s="475"/>
      <c r="Q12" s="475"/>
      <c r="R12" s="7"/>
      <c r="S12" s="7"/>
      <c r="T12" s="7"/>
      <c r="U12" s="7"/>
      <c r="V12" s="7"/>
      <c r="W12" s="7"/>
      <c r="X12" s="7"/>
      <c r="Y12" s="7"/>
      <c r="Z12" s="7"/>
      <c r="AA12" s="7"/>
      <c r="AB12" s="7"/>
      <c r="AC12" s="7"/>
      <c r="AD12" s="7"/>
      <c r="AE12" s="7"/>
      <c r="AF12" s="7"/>
      <c r="AG12" s="7"/>
      <c r="AH12" s="7"/>
      <c r="AI12" s="7"/>
      <c r="AJ12" s="7"/>
    </row>
    <row r="13" spans="1:36" ht="30" customHeight="1" x14ac:dyDescent="0.2">
      <c r="A13" s="475"/>
      <c r="B13" s="475"/>
      <c r="C13" s="475"/>
      <c r="D13" s="475"/>
      <c r="E13" s="16"/>
      <c r="F13" s="465"/>
      <c r="G13" s="475"/>
      <c r="H13" s="17" t="s">
        <v>28</v>
      </c>
      <c r="I13" s="17" t="s">
        <v>29</v>
      </c>
      <c r="J13" s="17" t="s">
        <v>28</v>
      </c>
      <c r="K13" s="17" t="s">
        <v>30</v>
      </c>
      <c r="L13" s="475"/>
      <c r="M13" s="465"/>
      <c r="N13" s="465"/>
      <c r="O13" s="475"/>
      <c r="P13" s="465"/>
      <c r="Q13" s="475"/>
      <c r="R13" s="7"/>
      <c r="S13" s="7"/>
      <c r="T13" s="7"/>
      <c r="U13" s="7"/>
      <c r="V13" s="7"/>
      <c r="W13" s="7"/>
      <c r="X13" s="7"/>
      <c r="Y13" s="7"/>
      <c r="Z13" s="7"/>
      <c r="AA13" s="7"/>
      <c r="AB13" s="7"/>
      <c r="AC13" s="7"/>
      <c r="AD13" s="7"/>
      <c r="AE13" s="7"/>
      <c r="AF13" s="7"/>
      <c r="AG13" s="7"/>
      <c r="AH13" s="7"/>
      <c r="AI13" s="7"/>
      <c r="AJ13" s="7"/>
    </row>
    <row r="14" spans="1:36" ht="15" customHeight="1" x14ac:dyDescent="0.2">
      <c r="A14" s="465"/>
      <c r="B14" s="465"/>
      <c r="C14" s="465"/>
      <c r="D14" s="465"/>
      <c r="E14" s="18">
        <v>0.2</v>
      </c>
      <c r="F14" s="19">
        <f>'ENCARGOS SOCIAIS'!F62/100</f>
        <v>0</v>
      </c>
      <c r="G14" s="465"/>
      <c r="H14" s="20"/>
      <c r="I14" s="21"/>
      <c r="J14" s="20"/>
      <c r="K14" s="22">
        <v>2</v>
      </c>
      <c r="L14" s="465"/>
      <c r="M14" s="20">
        <v>0</v>
      </c>
      <c r="N14" s="20">
        <v>0</v>
      </c>
      <c r="O14" s="465"/>
      <c r="P14" s="23">
        <f>CITL!B17</f>
        <v>0</v>
      </c>
      <c r="Q14" s="465"/>
      <c r="R14" s="24"/>
      <c r="S14" s="24"/>
      <c r="T14" s="24"/>
      <c r="U14" s="24"/>
      <c r="V14" s="24"/>
      <c r="W14" s="24"/>
      <c r="X14" s="24"/>
      <c r="Y14" s="24"/>
      <c r="Z14" s="24"/>
      <c r="AA14" s="24"/>
      <c r="AB14" s="24"/>
      <c r="AC14" s="24"/>
      <c r="AD14" s="24"/>
      <c r="AE14" s="24"/>
      <c r="AF14" s="24"/>
      <c r="AG14" s="24"/>
      <c r="AH14" s="24"/>
      <c r="AI14" s="24"/>
      <c r="AJ14" s="24"/>
    </row>
    <row r="15" spans="1:36" ht="19.5" customHeight="1" x14ac:dyDescent="0.2">
      <c r="A15" s="25">
        <v>1</v>
      </c>
      <c r="B15" s="26" t="s">
        <v>31</v>
      </c>
      <c r="C15" s="27">
        <v>20</v>
      </c>
      <c r="D15" s="28"/>
      <c r="E15" s="29">
        <f>ROUND(E13*E14,2)</f>
        <v>0</v>
      </c>
      <c r="F15" s="30">
        <f>ROUND(IF(D15+E15&lt;&gt;0,(D15+E15)*F14,0),2)</f>
        <v>0</v>
      </c>
      <c r="G15" s="30">
        <f>SUM(D15:F15)</f>
        <v>0</v>
      </c>
      <c r="H15" s="479">
        <f>ROUND((IF((D15&gt;0),(H14*21)-((H14*21)*I14),0)),2)</f>
        <v>0</v>
      </c>
      <c r="I15" s="463"/>
      <c r="J15" s="479">
        <f>ROUND((IF(D15&gt;0,MAX((J14*(21*K14))-(6%*(D15)),0),0)),2)</f>
        <v>0</v>
      </c>
      <c r="K15" s="463"/>
      <c r="L15" s="31">
        <f>INSUMOS!F12</f>
        <v>0</v>
      </c>
      <c r="M15" s="31">
        <f t="shared" ref="M15:N15" si="0">M14</f>
        <v>0</v>
      </c>
      <c r="N15" s="31">
        <f t="shared" si="0"/>
        <v>0</v>
      </c>
      <c r="O15" s="31">
        <f>SUM(H15:N15)</f>
        <v>0</v>
      </c>
      <c r="P15" s="31">
        <f>ROUND(((G15+O15)*P14),2)</f>
        <v>0</v>
      </c>
      <c r="Q15" s="32">
        <f>ROUND(G15+O15+P15,2)</f>
        <v>0</v>
      </c>
      <c r="R15" s="24"/>
      <c r="S15" s="24"/>
      <c r="T15" s="24"/>
      <c r="U15" s="24"/>
      <c r="V15" s="24"/>
      <c r="W15" s="24"/>
      <c r="X15" s="24"/>
      <c r="Y15" s="24"/>
      <c r="Z15" s="24"/>
      <c r="AA15" s="24"/>
      <c r="AB15" s="24"/>
      <c r="AC15" s="24"/>
      <c r="AD15" s="24"/>
      <c r="AE15" s="24"/>
      <c r="AF15" s="24"/>
      <c r="AG15" s="24"/>
      <c r="AH15" s="24"/>
      <c r="AI15" s="24"/>
      <c r="AJ15" s="24"/>
    </row>
    <row r="16" spans="1:36" ht="12.75" customHeight="1" x14ac:dyDescent="0.2">
      <c r="A16" s="33"/>
      <c r="B16" s="504"/>
      <c r="C16" s="505"/>
      <c r="D16" s="34"/>
      <c r="E16" s="34"/>
      <c r="F16" s="34"/>
      <c r="G16" s="34"/>
      <c r="H16" s="35"/>
      <c r="I16" s="7"/>
      <c r="J16" s="35"/>
      <c r="K16" s="35"/>
      <c r="L16" s="35"/>
      <c r="M16" s="35"/>
      <c r="N16" s="34"/>
      <c r="O16" s="36"/>
      <c r="P16" s="37"/>
      <c r="Q16" s="37"/>
      <c r="R16" s="38"/>
      <c r="S16" s="38"/>
      <c r="T16" s="39"/>
      <c r="U16" s="40"/>
      <c r="V16" s="40"/>
      <c r="W16" s="40"/>
      <c r="X16" s="40"/>
      <c r="Y16" s="40"/>
      <c r="Z16" s="40"/>
      <c r="AA16" s="40"/>
      <c r="AB16" s="40"/>
      <c r="AC16" s="40"/>
      <c r="AD16" s="40"/>
      <c r="AE16" s="40"/>
      <c r="AF16" s="40"/>
      <c r="AG16" s="40"/>
      <c r="AH16" s="24"/>
    </row>
    <row r="17" spans="1:36" ht="15" customHeight="1" x14ac:dyDescent="0.2">
      <c r="A17" s="41"/>
      <c r="B17" s="499"/>
      <c r="C17" s="499"/>
      <c r="D17" s="42"/>
      <c r="E17" s="43"/>
      <c r="F17" s="44"/>
      <c r="G17" s="44"/>
      <c r="H17" s="45"/>
      <c r="I17" s="45"/>
      <c r="J17" s="44"/>
      <c r="K17" s="44"/>
      <c r="L17" s="46" t="s">
        <v>32</v>
      </c>
      <c r="M17" s="480"/>
      <c r="N17" s="462"/>
      <c r="O17" s="462"/>
      <c r="P17" s="462"/>
      <c r="Q17" s="463"/>
      <c r="R17" s="47"/>
      <c r="S17" s="6"/>
      <c r="T17" s="39"/>
      <c r="U17" s="40"/>
      <c r="V17" s="40"/>
      <c r="W17" s="40"/>
      <c r="X17" s="40"/>
      <c r="Y17" s="40"/>
      <c r="Z17" s="40"/>
      <c r="AA17" s="40"/>
      <c r="AB17" s="40"/>
      <c r="AC17" s="40"/>
      <c r="AD17" s="40"/>
      <c r="AE17" s="40"/>
      <c r="AF17" s="40"/>
      <c r="AG17" s="40"/>
      <c r="AH17" s="24"/>
      <c r="AI17" s="24"/>
    </row>
    <row r="18" spans="1:36" ht="15" customHeight="1" x14ac:dyDescent="0.2">
      <c r="A18" s="41"/>
      <c r="B18" s="48"/>
      <c r="C18" s="48"/>
      <c r="D18" s="42"/>
      <c r="E18" s="43"/>
      <c r="F18" s="44"/>
      <c r="G18" s="44"/>
      <c r="H18" s="45"/>
      <c r="I18" s="45"/>
      <c r="J18" s="44"/>
      <c r="K18" s="44"/>
      <c r="L18" s="46" t="s">
        <v>33</v>
      </c>
      <c r="M18" s="480"/>
      <c r="N18" s="462"/>
      <c r="O18" s="462"/>
      <c r="P18" s="462"/>
      <c r="Q18" s="463"/>
      <c r="R18" s="47"/>
      <c r="S18" s="6"/>
      <c r="T18" s="39"/>
      <c r="U18" s="40"/>
      <c r="V18" s="40"/>
      <c r="W18" s="40"/>
      <c r="X18" s="40"/>
      <c r="Y18" s="40"/>
      <c r="Z18" s="40"/>
      <c r="AA18" s="40"/>
      <c r="AB18" s="40"/>
      <c r="AC18" s="40"/>
      <c r="AD18" s="40"/>
      <c r="AE18" s="40"/>
      <c r="AF18" s="40"/>
      <c r="AG18" s="40"/>
      <c r="AH18" s="24"/>
      <c r="AI18" s="24"/>
    </row>
    <row r="19" spans="1:36" ht="19.5" customHeight="1" x14ac:dyDescent="0.2">
      <c r="A19" s="49"/>
      <c r="B19" s="50"/>
      <c r="C19" s="51"/>
      <c r="D19" s="52"/>
      <c r="E19" s="52"/>
      <c r="F19" s="53"/>
      <c r="G19" s="53"/>
      <c r="H19" s="53"/>
      <c r="I19" s="54"/>
      <c r="J19" s="53"/>
      <c r="K19" s="54"/>
      <c r="L19" s="55"/>
      <c r="M19" s="55"/>
      <c r="N19" s="55"/>
      <c r="O19" s="55"/>
      <c r="P19" s="55"/>
      <c r="Q19" s="56"/>
      <c r="R19" s="24"/>
      <c r="S19" s="24"/>
      <c r="T19" s="24"/>
      <c r="U19" s="24"/>
      <c r="V19" s="24"/>
      <c r="W19" s="24"/>
      <c r="X19" s="24"/>
      <c r="Y19" s="24"/>
      <c r="Z19" s="24"/>
      <c r="AA19" s="24"/>
      <c r="AB19" s="24"/>
      <c r="AC19" s="24"/>
      <c r="AD19" s="24"/>
      <c r="AE19" s="24"/>
      <c r="AF19" s="24"/>
      <c r="AG19" s="24"/>
      <c r="AH19" s="24"/>
      <c r="AI19" s="24"/>
      <c r="AJ19" s="24"/>
    </row>
    <row r="20" spans="1:36" ht="15" customHeight="1" x14ac:dyDescent="0.2">
      <c r="A20" s="474" t="s">
        <v>12</v>
      </c>
      <c r="B20" s="476" t="str">
        <f>B11</f>
        <v>POSTO DE TRABALHO</v>
      </c>
      <c r="C20" s="476" t="s">
        <v>14</v>
      </c>
      <c r="D20" s="461" t="s">
        <v>15</v>
      </c>
      <c r="E20" s="462"/>
      <c r="F20" s="463"/>
      <c r="G20" s="476" t="s">
        <v>16</v>
      </c>
      <c r="H20" s="461" t="s">
        <v>17</v>
      </c>
      <c r="I20" s="462"/>
      <c r="J20" s="462"/>
      <c r="K20" s="462"/>
      <c r="L20" s="462"/>
      <c r="M20" s="462"/>
      <c r="N20" s="463"/>
      <c r="O20" s="476" t="s">
        <v>18</v>
      </c>
      <c r="P20" s="476" t="s">
        <v>34</v>
      </c>
      <c r="Q20" s="476" t="s">
        <v>20</v>
      </c>
      <c r="R20" s="7"/>
      <c r="S20" s="7"/>
      <c r="T20" s="7"/>
      <c r="U20" s="7"/>
      <c r="V20" s="7"/>
      <c r="W20" s="7"/>
      <c r="X20" s="7"/>
      <c r="Y20" s="7"/>
      <c r="Z20" s="7"/>
      <c r="AA20" s="7"/>
      <c r="AB20" s="7"/>
      <c r="AC20" s="7"/>
      <c r="AD20" s="7"/>
      <c r="AE20" s="7"/>
      <c r="AF20" s="7"/>
      <c r="AG20" s="7"/>
      <c r="AH20" s="7"/>
      <c r="AI20" s="7"/>
      <c r="AJ20" s="7"/>
    </row>
    <row r="21" spans="1:36" ht="39.75" customHeight="1" x14ac:dyDescent="0.2">
      <c r="A21" s="475"/>
      <c r="B21" s="475"/>
      <c r="C21" s="475"/>
      <c r="D21" s="474" t="s">
        <v>21</v>
      </c>
      <c r="E21" s="15" t="s">
        <v>22</v>
      </c>
      <c r="F21" s="474" t="s">
        <v>23</v>
      </c>
      <c r="G21" s="475"/>
      <c r="H21" s="477" t="s">
        <v>24</v>
      </c>
      <c r="I21" s="471"/>
      <c r="J21" s="477" t="s">
        <v>25</v>
      </c>
      <c r="K21" s="471"/>
      <c r="L21" s="478" t="s">
        <v>26</v>
      </c>
      <c r="M21" s="464" t="s">
        <v>27</v>
      </c>
      <c r="N21" s="464" t="s">
        <v>27</v>
      </c>
      <c r="O21" s="475"/>
      <c r="P21" s="475"/>
      <c r="Q21" s="475"/>
      <c r="R21" s="7"/>
      <c r="S21" s="7"/>
      <c r="T21" s="7"/>
      <c r="U21" s="7"/>
      <c r="V21" s="7"/>
      <c r="W21" s="7"/>
      <c r="X21" s="7"/>
      <c r="Y21" s="7"/>
      <c r="Z21" s="7"/>
      <c r="AA21" s="7"/>
      <c r="AB21" s="7"/>
      <c r="AC21" s="7"/>
      <c r="AD21" s="7"/>
      <c r="AE21" s="7"/>
      <c r="AF21" s="7"/>
      <c r="AG21" s="7"/>
      <c r="AH21" s="7"/>
      <c r="AI21" s="7"/>
      <c r="AJ21" s="7"/>
    </row>
    <row r="22" spans="1:36" ht="25.5" customHeight="1" x14ac:dyDescent="0.2">
      <c r="A22" s="475"/>
      <c r="B22" s="475"/>
      <c r="C22" s="475"/>
      <c r="D22" s="475"/>
      <c r="E22" s="57">
        <v>0</v>
      </c>
      <c r="F22" s="465"/>
      <c r="G22" s="475"/>
      <c r="H22" s="17" t="s">
        <v>35</v>
      </c>
      <c r="I22" s="17" t="s">
        <v>29</v>
      </c>
      <c r="J22" s="17" t="s">
        <v>28</v>
      </c>
      <c r="K22" s="17" t="s">
        <v>30</v>
      </c>
      <c r="L22" s="475"/>
      <c r="M22" s="465"/>
      <c r="N22" s="465"/>
      <c r="O22" s="475"/>
      <c r="P22" s="465"/>
      <c r="Q22" s="475"/>
      <c r="R22" s="7"/>
      <c r="S22" s="7"/>
      <c r="T22" s="7"/>
      <c r="U22" s="7"/>
      <c r="V22" s="7"/>
      <c r="W22" s="7"/>
      <c r="X22" s="7"/>
      <c r="Y22" s="7"/>
      <c r="Z22" s="7"/>
      <c r="AA22" s="7"/>
      <c r="AB22" s="7"/>
      <c r="AC22" s="7"/>
      <c r="AD22" s="7"/>
      <c r="AE22" s="7"/>
      <c r="AF22" s="7"/>
      <c r="AG22" s="7"/>
      <c r="AH22" s="7"/>
      <c r="AI22" s="7"/>
      <c r="AJ22" s="7"/>
    </row>
    <row r="23" spans="1:36" ht="15" customHeight="1" x14ac:dyDescent="0.2">
      <c r="A23" s="465"/>
      <c r="B23" s="465"/>
      <c r="C23" s="465"/>
      <c r="D23" s="465"/>
      <c r="E23" s="18">
        <v>0.2</v>
      </c>
      <c r="F23" s="19">
        <f>'ENCARGOS SOCIAIS'!F62/100</f>
        <v>0</v>
      </c>
      <c r="G23" s="465"/>
      <c r="H23" s="20"/>
      <c r="I23" s="21"/>
      <c r="J23" s="20"/>
      <c r="K23" s="22">
        <v>2</v>
      </c>
      <c r="L23" s="465"/>
      <c r="M23" s="20">
        <v>0</v>
      </c>
      <c r="N23" s="20">
        <v>0</v>
      </c>
      <c r="O23" s="465"/>
      <c r="P23" s="23">
        <f>CITL!B17</f>
        <v>0</v>
      </c>
      <c r="Q23" s="465"/>
      <c r="R23" s="24"/>
      <c r="S23" s="24"/>
      <c r="T23" s="24"/>
      <c r="U23" s="24"/>
      <c r="V23" s="24"/>
      <c r="W23" s="24"/>
      <c r="X23" s="24"/>
      <c r="Y23" s="24"/>
      <c r="Z23" s="24"/>
      <c r="AA23" s="24"/>
      <c r="AB23" s="24"/>
      <c r="AC23" s="24"/>
      <c r="AD23" s="24"/>
      <c r="AE23" s="24"/>
      <c r="AF23" s="24"/>
      <c r="AG23" s="24"/>
      <c r="AH23" s="24"/>
      <c r="AI23" s="24"/>
      <c r="AJ23" s="24"/>
    </row>
    <row r="24" spans="1:36" ht="19.5" customHeight="1" x14ac:dyDescent="0.2">
      <c r="A24" s="25">
        <v>2</v>
      </c>
      <c r="B24" s="58" t="s">
        <v>36</v>
      </c>
      <c r="C24" s="27">
        <v>30</v>
      </c>
      <c r="D24" s="28"/>
      <c r="E24" s="29">
        <f>ROUND(E22*E23,2)</f>
        <v>0</v>
      </c>
      <c r="F24" s="30">
        <f>ROUND(IF(D24&lt;&gt;0,D24*F23,0),2)</f>
        <v>0</v>
      </c>
      <c r="G24" s="30">
        <f>SUM(D24:F24)</f>
        <v>0</v>
      </c>
      <c r="H24" s="479">
        <f>ROUND((IF((D24&gt;0),(H23)-((H23)*I23),0)),2)</f>
        <v>0</v>
      </c>
      <c r="I24" s="463"/>
      <c r="J24" s="479">
        <f>ROUND((IF(D24&gt;0,MAX((J23*(21*K23))-(6%*(D24)),0),0)),2)</f>
        <v>0</v>
      </c>
      <c r="K24" s="463"/>
      <c r="L24" s="31">
        <v>0</v>
      </c>
      <c r="M24" s="31">
        <f t="shared" ref="M24:N24" si="1">M23</f>
        <v>0</v>
      </c>
      <c r="N24" s="31">
        <f t="shared" si="1"/>
        <v>0</v>
      </c>
      <c r="O24" s="31">
        <f>SUM(H24:N24)</f>
        <v>0</v>
      </c>
      <c r="P24" s="31">
        <f>ROUND(((G24+O24)*P23),2)</f>
        <v>0</v>
      </c>
      <c r="Q24" s="32">
        <f>ROUND(G24+O24+P24,2)</f>
        <v>0</v>
      </c>
      <c r="R24" s="24"/>
      <c r="S24" s="24"/>
      <c r="T24" s="24"/>
      <c r="U24" s="24"/>
      <c r="V24" s="24"/>
      <c r="W24" s="24"/>
      <c r="X24" s="24"/>
      <c r="Y24" s="24"/>
      <c r="Z24" s="24"/>
      <c r="AA24" s="24"/>
      <c r="AB24" s="24"/>
      <c r="AC24" s="24"/>
      <c r="AD24" s="24"/>
      <c r="AE24" s="24"/>
      <c r="AF24" s="24"/>
      <c r="AG24" s="24"/>
      <c r="AH24" s="24"/>
      <c r="AI24" s="24"/>
      <c r="AJ24" s="24"/>
    </row>
    <row r="25" spans="1:36" ht="12.75" customHeight="1" x14ac:dyDescent="0.2">
      <c r="A25" s="33"/>
      <c r="B25" s="504"/>
      <c r="C25" s="505"/>
      <c r="D25" s="59"/>
      <c r="E25" s="60"/>
      <c r="F25" s="59"/>
      <c r="G25" s="34"/>
      <c r="H25" s="35"/>
      <c r="I25" s="7"/>
      <c r="J25" s="35"/>
      <c r="K25" s="35"/>
      <c r="L25" s="35"/>
      <c r="M25" s="35"/>
      <c r="N25" s="34"/>
      <c r="O25" s="36"/>
      <c r="P25" s="37"/>
      <c r="Q25" s="37"/>
      <c r="R25" s="38"/>
      <c r="S25" s="38"/>
      <c r="T25" s="39"/>
      <c r="U25" s="40"/>
      <c r="V25" s="40"/>
      <c r="W25" s="40"/>
      <c r="X25" s="40"/>
      <c r="Y25" s="40"/>
      <c r="Z25" s="40"/>
      <c r="AA25" s="40"/>
      <c r="AB25" s="40"/>
      <c r="AC25" s="40"/>
      <c r="AD25" s="40"/>
      <c r="AE25" s="40"/>
      <c r="AF25" s="40"/>
      <c r="AG25" s="40"/>
      <c r="AH25" s="24"/>
    </row>
    <row r="26" spans="1:36" ht="15" customHeight="1" x14ac:dyDescent="0.2">
      <c r="A26" s="41"/>
      <c r="B26" s="48"/>
      <c r="C26" s="48"/>
      <c r="D26" s="42"/>
      <c r="E26" s="60"/>
      <c r="F26" s="61"/>
      <c r="G26" s="44"/>
      <c r="H26" s="45"/>
      <c r="I26" s="45"/>
      <c r="J26" s="44"/>
      <c r="K26" s="44"/>
      <c r="L26" s="46" t="s">
        <v>32</v>
      </c>
      <c r="M26" s="480"/>
      <c r="N26" s="462"/>
      <c r="O26" s="462"/>
      <c r="P26" s="462"/>
      <c r="Q26" s="463"/>
      <c r="R26" s="47"/>
      <c r="S26" s="47"/>
      <c r="T26" s="39"/>
      <c r="U26" s="40"/>
      <c r="V26" s="40"/>
      <c r="W26" s="40"/>
      <c r="X26" s="40"/>
      <c r="Y26" s="40"/>
      <c r="Z26" s="40"/>
      <c r="AA26" s="40"/>
      <c r="AB26" s="40"/>
      <c r="AC26" s="40"/>
      <c r="AD26" s="40"/>
      <c r="AE26" s="40"/>
      <c r="AF26" s="40"/>
      <c r="AG26" s="40"/>
      <c r="AH26" s="24"/>
      <c r="AI26" s="24"/>
    </row>
    <row r="27" spans="1:36" ht="15" customHeight="1" x14ac:dyDescent="0.2">
      <c r="A27" s="41"/>
      <c r="B27" s="48"/>
      <c r="C27" s="48"/>
      <c r="D27" s="42"/>
      <c r="E27" s="43"/>
      <c r="F27" s="44"/>
      <c r="G27" s="44"/>
      <c r="H27" s="45"/>
      <c r="I27" s="45"/>
      <c r="J27" s="44"/>
      <c r="K27" s="44"/>
      <c r="L27" s="46" t="s">
        <v>33</v>
      </c>
      <c r="M27" s="480"/>
      <c r="N27" s="462"/>
      <c r="O27" s="462"/>
      <c r="P27" s="462"/>
      <c r="Q27" s="463"/>
      <c r="R27" s="47"/>
      <c r="S27" s="47"/>
      <c r="T27" s="39"/>
      <c r="U27" s="40"/>
      <c r="V27" s="40"/>
      <c r="W27" s="40"/>
      <c r="X27" s="40"/>
      <c r="Y27" s="40"/>
      <c r="Z27" s="40"/>
      <c r="AA27" s="40"/>
      <c r="AB27" s="40"/>
      <c r="AC27" s="40"/>
      <c r="AD27" s="40"/>
      <c r="AE27" s="40"/>
      <c r="AF27" s="40"/>
      <c r="AG27" s="40"/>
      <c r="AH27" s="24"/>
      <c r="AI27" s="24"/>
    </row>
    <row r="28" spans="1:36" ht="19.5" customHeight="1" x14ac:dyDescent="0.2">
      <c r="A28" s="49"/>
      <c r="B28" s="50"/>
      <c r="C28" s="51"/>
      <c r="D28" s="52"/>
      <c r="E28" s="52"/>
      <c r="F28" s="53"/>
      <c r="G28" s="53"/>
      <c r="H28" s="53"/>
      <c r="I28" s="54"/>
      <c r="J28" s="53"/>
      <c r="K28" s="54"/>
      <c r="L28" s="55"/>
      <c r="M28" s="55"/>
      <c r="N28" s="55"/>
      <c r="O28" s="55"/>
      <c r="P28" s="55"/>
      <c r="Q28" s="56"/>
      <c r="R28" s="24"/>
      <c r="S28" s="24"/>
      <c r="T28" s="24"/>
      <c r="U28" s="24"/>
      <c r="V28" s="24"/>
      <c r="W28" s="24"/>
      <c r="X28" s="24"/>
      <c r="Y28" s="24"/>
      <c r="Z28" s="24"/>
      <c r="AA28" s="24"/>
      <c r="AB28" s="24"/>
      <c r="AC28" s="24"/>
      <c r="AD28" s="24"/>
      <c r="AE28" s="24"/>
      <c r="AF28" s="24"/>
      <c r="AG28" s="24"/>
      <c r="AH28" s="24"/>
      <c r="AI28" s="24"/>
      <c r="AJ28" s="24"/>
    </row>
    <row r="29" spans="1:36" ht="15" customHeight="1" x14ac:dyDescent="0.2">
      <c r="A29" s="474" t="s">
        <v>12</v>
      </c>
      <c r="B29" s="476" t="str">
        <f>B11</f>
        <v>POSTO DE TRABALHO</v>
      </c>
      <c r="C29" s="476" t="s">
        <v>14</v>
      </c>
      <c r="D29" s="461" t="s">
        <v>15</v>
      </c>
      <c r="E29" s="462"/>
      <c r="F29" s="463"/>
      <c r="G29" s="476" t="s">
        <v>16</v>
      </c>
      <c r="H29" s="461" t="s">
        <v>17</v>
      </c>
      <c r="I29" s="462"/>
      <c r="J29" s="462"/>
      <c r="K29" s="462"/>
      <c r="L29" s="462"/>
      <c r="M29" s="462"/>
      <c r="N29" s="463"/>
      <c r="O29" s="476" t="s">
        <v>18</v>
      </c>
      <c r="P29" s="476" t="s">
        <v>37</v>
      </c>
      <c r="Q29" s="476" t="s">
        <v>20</v>
      </c>
      <c r="R29" s="7"/>
      <c r="S29" s="7"/>
      <c r="T29" s="7"/>
      <c r="U29" s="7"/>
      <c r="V29" s="7"/>
      <c r="W29" s="7"/>
      <c r="X29" s="7"/>
      <c r="Y29" s="7"/>
      <c r="Z29" s="7"/>
      <c r="AA29" s="7"/>
      <c r="AB29" s="7"/>
      <c r="AC29" s="7"/>
      <c r="AD29" s="7"/>
      <c r="AE29" s="7"/>
      <c r="AF29" s="7"/>
      <c r="AG29" s="7"/>
      <c r="AH29" s="7"/>
      <c r="AI29" s="7"/>
      <c r="AJ29" s="7"/>
    </row>
    <row r="30" spans="1:36" ht="39.75" customHeight="1" x14ac:dyDescent="0.2">
      <c r="A30" s="475"/>
      <c r="B30" s="475"/>
      <c r="C30" s="475"/>
      <c r="D30" s="474" t="s">
        <v>21</v>
      </c>
      <c r="E30" s="15" t="s">
        <v>22</v>
      </c>
      <c r="F30" s="474" t="s">
        <v>23</v>
      </c>
      <c r="G30" s="475"/>
      <c r="H30" s="477" t="s">
        <v>24</v>
      </c>
      <c r="I30" s="471"/>
      <c r="J30" s="477" t="s">
        <v>25</v>
      </c>
      <c r="K30" s="471"/>
      <c r="L30" s="478" t="s">
        <v>26</v>
      </c>
      <c r="M30" s="464" t="s">
        <v>27</v>
      </c>
      <c r="N30" s="464" t="s">
        <v>27</v>
      </c>
      <c r="O30" s="475"/>
      <c r="P30" s="475"/>
      <c r="Q30" s="475"/>
      <c r="R30" s="7"/>
      <c r="S30" s="7"/>
      <c r="T30" s="7"/>
      <c r="U30" s="7"/>
      <c r="V30" s="7"/>
      <c r="W30" s="7"/>
      <c r="X30" s="7"/>
      <c r="Y30" s="7"/>
      <c r="Z30" s="7"/>
      <c r="AA30" s="7"/>
      <c r="AB30" s="7"/>
      <c r="AC30" s="7"/>
      <c r="AD30" s="7"/>
      <c r="AE30" s="7"/>
      <c r="AF30" s="7"/>
      <c r="AG30" s="7"/>
      <c r="AH30" s="7"/>
      <c r="AI30" s="7"/>
      <c r="AJ30" s="7"/>
    </row>
    <row r="31" spans="1:36" ht="25.5" customHeight="1" x14ac:dyDescent="0.2">
      <c r="A31" s="475"/>
      <c r="B31" s="475"/>
      <c r="C31" s="475"/>
      <c r="D31" s="475"/>
      <c r="E31" s="57">
        <v>0</v>
      </c>
      <c r="F31" s="465"/>
      <c r="G31" s="475"/>
      <c r="H31" s="17" t="s">
        <v>35</v>
      </c>
      <c r="I31" s="17" t="s">
        <v>29</v>
      </c>
      <c r="J31" s="17" t="s">
        <v>28</v>
      </c>
      <c r="K31" s="17" t="s">
        <v>30</v>
      </c>
      <c r="L31" s="475"/>
      <c r="M31" s="465"/>
      <c r="N31" s="465"/>
      <c r="O31" s="475"/>
      <c r="P31" s="465"/>
      <c r="Q31" s="475"/>
      <c r="R31" s="7"/>
      <c r="S31" s="7"/>
      <c r="T31" s="7"/>
      <c r="U31" s="7"/>
      <c r="V31" s="7"/>
      <c r="W31" s="7"/>
      <c r="X31" s="7"/>
      <c r="Y31" s="7"/>
      <c r="Z31" s="7"/>
      <c r="AA31" s="7"/>
      <c r="AB31" s="7"/>
      <c r="AC31" s="7"/>
      <c r="AD31" s="7"/>
      <c r="AE31" s="7"/>
      <c r="AF31" s="7"/>
      <c r="AG31" s="7"/>
      <c r="AH31" s="7"/>
      <c r="AI31" s="7"/>
      <c r="AJ31" s="7"/>
    </row>
    <row r="32" spans="1:36" ht="15" customHeight="1" x14ac:dyDescent="0.2">
      <c r="A32" s="465"/>
      <c r="B32" s="465"/>
      <c r="C32" s="465"/>
      <c r="D32" s="465"/>
      <c r="E32" s="18">
        <v>0.2</v>
      </c>
      <c r="F32" s="19">
        <f>'ENCARGOS SOCIAIS'!F62/100</f>
        <v>0</v>
      </c>
      <c r="G32" s="465"/>
      <c r="H32" s="20"/>
      <c r="I32" s="21"/>
      <c r="J32" s="20"/>
      <c r="K32" s="22">
        <v>2</v>
      </c>
      <c r="L32" s="465"/>
      <c r="M32" s="20">
        <v>0</v>
      </c>
      <c r="N32" s="20">
        <v>0</v>
      </c>
      <c r="O32" s="465"/>
      <c r="P32" s="23">
        <f>CITL!B17</f>
        <v>0</v>
      </c>
      <c r="Q32" s="465"/>
      <c r="R32" s="24"/>
      <c r="S32" s="24"/>
      <c r="T32" s="24"/>
      <c r="U32" s="24"/>
      <c r="V32" s="24"/>
      <c r="W32" s="24"/>
      <c r="X32" s="24"/>
      <c r="Y32" s="24"/>
      <c r="Z32" s="24"/>
      <c r="AA32" s="24"/>
      <c r="AB32" s="24"/>
      <c r="AC32" s="24"/>
      <c r="AD32" s="24"/>
      <c r="AE32" s="24"/>
      <c r="AF32" s="24"/>
      <c r="AG32" s="24"/>
      <c r="AH32" s="24"/>
      <c r="AI32" s="24"/>
      <c r="AJ32" s="24"/>
    </row>
    <row r="33" spans="1:36" ht="19.5" customHeight="1" x14ac:dyDescent="0.2">
      <c r="A33" s="25">
        <v>3</v>
      </c>
      <c r="B33" s="26" t="s">
        <v>38</v>
      </c>
      <c r="C33" s="27">
        <v>30</v>
      </c>
      <c r="D33" s="28"/>
      <c r="E33" s="29">
        <f>ROUND(E31*E32,2)</f>
        <v>0</v>
      </c>
      <c r="F33" s="30">
        <f>ROUND(IF(D33&lt;&gt;0,D33*F32,0),2)</f>
        <v>0</v>
      </c>
      <c r="G33" s="30">
        <f>SUM(D33:F33)</f>
        <v>0</v>
      </c>
      <c r="H33" s="479">
        <f>ROUND((IF((D33&gt;0),(H32)-((H32)*I32),0)),2)</f>
        <v>0</v>
      </c>
      <c r="I33" s="463"/>
      <c r="J33" s="479">
        <f>ROUND((IF(D33&gt;0,MAX((J32*(21*K32))-(6%*(D33)),0),0)),2)</f>
        <v>0</v>
      </c>
      <c r="K33" s="463"/>
      <c r="L33" s="31">
        <v>0</v>
      </c>
      <c r="M33" s="31">
        <f t="shared" ref="M33:N33" si="2">M32</f>
        <v>0</v>
      </c>
      <c r="N33" s="31">
        <f t="shared" si="2"/>
        <v>0</v>
      </c>
      <c r="O33" s="31">
        <f>SUM(H33:N33)</f>
        <v>0</v>
      </c>
      <c r="P33" s="31">
        <f>ROUND(((G33+O33)*P32),2)</f>
        <v>0</v>
      </c>
      <c r="Q33" s="32">
        <f>ROUND(G33+O33+P33,2)</f>
        <v>0</v>
      </c>
      <c r="R33" s="24"/>
      <c r="S33" s="24"/>
      <c r="T33" s="24"/>
      <c r="U33" s="24"/>
      <c r="V33" s="24"/>
      <c r="W33" s="24"/>
      <c r="X33" s="24"/>
      <c r="Y33" s="24"/>
      <c r="Z33" s="24"/>
      <c r="AA33" s="24"/>
      <c r="AB33" s="24"/>
      <c r="AC33" s="24"/>
      <c r="AD33" s="24"/>
      <c r="AE33" s="24"/>
      <c r="AF33" s="24"/>
      <c r="AG33" s="24"/>
      <c r="AH33" s="24"/>
      <c r="AI33" s="24"/>
      <c r="AJ33" s="24"/>
    </row>
    <row r="34" spans="1:36" ht="12.75" customHeight="1" x14ac:dyDescent="0.2">
      <c r="A34" s="33"/>
      <c r="B34" s="62"/>
      <c r="C34" s="63"/>
      <c r="D34" s="64"/>
      <c r="E34" s="34"/>
      <c r="F34" s="34"/>
      <c r="G34" s="34"/>
      <c r="H34" s="35"/>
      <c r="I34" s="7"/>
      <c r="J34" s="35"/>
      <c r="K34" s="35"/>
      <c r="L34" s="35"/>
      <c r="M34" s="35"/>
      <c r="N34" s="34"/>
      <c r="O34" s="36"/>
      <c r="P34" s="37"/>
      <c r="Q34" s="37"/>
      <c r="R34" s="38"/>
      <c r="S34" s="38"/>
      <c r="T34" s="39"/>
      <c r="U34" s="40"/>
      <c r="V34" s="40"/>
      <c r="W34" s="40"/>
      <c r="X34" s="40"/>
      <c r="Y34" s="40"/>
      <c r="Z34" s="40"/>
      <c r="AA34" s="40"/>
      <c r="AB34" s="40"/>
      <c r="AC34" s="40"/>
      <c r="AD34" s="40"/>
      <c r="AE34" s="40"/>
      <c r="AF34" s="40"/>
      <c r="AG34" s="40"/>
      <c r="AH34" s="24"/>
    </row>
    <row r="35" spans="1:36" ht="15" customHeight="1" x14ac:dyDescent="0.2">
      <c r="A35" s="41"/>
      <c r="B35" s="48"/>
      <c r="C35" s="48"/>
      <c r="D35" s="42"/>
      <c r="E35" s="43"/>
      <c r="F35" s="44"/>
      <c r="G35" s="44"/>
      <c r="H35" s="45"/>
      <c r="I35" s="45"/>
      <c r="J35" s="44"/>
      <c r="K35" s="44"/>
      <c r="L35" s="46" t="s">
        <v>32</v>
      </c>
      <c r="M35" s="480"/>
      <c r="N35" s="462"/>
      <c r="O35" s="462"/>
      <c r="P35" s="462"/>
      <c r="Q35" s="463"/>
      <c r="R35" s="47"/>
      <c r="S35" s="47"/>
      <c r="T35" s="39"/>
      <c r="U35" s="40"/>
      <c r="V35" s="40"/>
      <c r="W35" s="40"/>
      <c r="X35" s="40"/>
      <c r="Y35" s="40"/>
      <c r="Z35" s="40"/>
      <c r="AA35" s="40"/>
      <c r="AB35" s="40"/>
      <c r="AC35" s="40"/>
      <c r="AD35" s="40"/>
      <c r="AE35" s="40"/>
      <c r="AF35" s="40"/>
      <c r="AG35" s="40"/>
      <c r="AH35" s="24"/>
      <c r="AI35" s="24"/>
    </row>
    <row r="36" spans="1:36" ht="15" customHeight="1" x14ac:dyDescent="0.2">
      <c r="A36" s="41"/>
      <c r="B36" s="48"/>
      <c r="C36" s="48"/>
      <c r="D36" s="42"/>
      <c r="E36" s="43"/>
      <c r="F36" s="44"/>
      <c r="G36" s="44"/>
      <c r="H36" s="45"/>
      <c r="I36" s="45"/>
      <c r="J36" s="44"/>
      <c r="K36" s="44"/>
      <c r="L36" s="46" t="s">
        <v>33</v>
      </c>
      <c r="M36" s="480"/>
      <c r="N36" s="462"/>
      <c r="O36" s="462"/>
      <c r="P36" s="462"/>
      <c r="Q36" s="463"/>
      <c r="R36" s="47"/>
      <c r="S36" s="47"/>
      <c r="T36" s="39"/>
      <c r="U36" s="40"/>
      <c r="V36" s="40"/>
      <c r="W36" s="40"/>
      <c r="X36" s="40"/>
      <c r="Y36" s="40"/>
      <c r="Z36" s="40"/>
      <c r="AA36" s="40"/>
      <c r="AB36" s="40"/>
      <c r="AC36" s="40"/>
      <c r="AD36" s="40"/>
      <c r="AE36" s="40"/>
      <c r="AF36" s="40"/>
      <c r="AG36" s="40"/>
      <c r="AH36" s="24"/>
      <c r="AI36" s="24"/>
    </row>
    <row r="37" spans="1:36" ht="30" customHeight="1" x14ac:dyDescent="0.2">
      <c r="A37" s="65" t="s">
        <v>39</v>
      </c>
      <c r="B37" s="66"/>
      <c r="C37" s="67"/>
      <c r="D37" s="67"/>
      <c r="E37" s="67"/>
      <c r="F37" s="67"/>
      <c r="G37" s="67"/>
      <c r="H37" s="68"/>
      <c r="I37" s="68"/>
      <c r="J37" s="67"/>
      <c r="K37" s="69"/>
      <c r="L37" s="69"/>
      <c r="M37" s="69"/>
      <c r="N37" s="69"/>
      <c r="O37" s="69"/>
      <c r="P37" s="69"/>
      <c r="Q37" s="69"/>
      <c r="R37" s="24"/>
      <c r="S37" s="24"/>
      <c r="T37" s="24"/>
      <c r="U37" s="24"/>
      <c r="V37" s="24"/>
      <c r="W37" s="24"/>
      <c r="X37" s="24"/>
      <c r="Y37" s="24"/>
      <c r="Z37" s="24"/>
      <c r="AA37" s="24"/>
      <c r="AB37" s="24"/>
      <c r="AC37" s="24"/>
      <c r="AD37" s="24"/>
      <c r="AE37" s="24"/>
      <c r="AF37" s="24"/>
      <c r="AG37" s="24"/>
      <c r="AH37" s="24"/>
      <c r="AI37" s="24"/>
      <c r="AJ37" s="24"/>
    </row>
    <row r="38" spans="1:36" ht="12.75" customHeight="1" x14ac:dyDescent="0.2">
      <c r="A38" s="33"/>
      <c r="B38" s="70"/>
      <c r="C38" s="71"/>
      <c r="D38" s="71"/>
      <c r="E38" s="71"/>
      <c r="F38" s="71"/>
      <c r="G38" s="71"/>
      <c r="H38" s="72"/>
      <c r="I38" s="71"/>
      <c r="J38" s="71"/>
      <c r="K38" s="73"/>
      <c r="L38" s="73"/>
      <c r="M38" s="73"/>
      <c r="N38" s="73"/>
      <c r="O38" s="73"/>
      <c r="P38" s="73"/>
      <c r="Q38" s="73"/>
      <c r="R38" s="24"/>
      <c r="S38" s="24"/>
      <c r="T38" s="24"/>
      <c r="U38" s="24"/>
      <c r="V38" s="24"/>
      <c r="W38" s="24"/>
      <c r="X38" s="24"/>
      <c r="Y38" s="24"/>
      <c r="Z38" s="24"/>
      <c r="AA38" s="24"/>
      <c r="AB38" s="24"/>
      <c r="AC38" s="24"/>
      <c r="AD38" s="24"/>
      <c r="AE38" s="24"/>
      <c r="AF38" s="24"/>
      <c r="AG38" s="24"/>
      <c r="AH38" s="24"/>
      <c r="AI38" s="24"/>
      <c r="AJ38" s="24"/>
    </row>
    <row r="39" spans="1:36" ht="45" customHeight="1" x14ac:dyDescent="0.2">
      <c r="A39" s="483" t="s">
        <v>40</v>
      </c>
      <c r="B39" s="484"/>
      <c r="C39" s="74" t="str">
        <f>C11</f>
        <v>Carga Horária Semanal</v>
      </c>
      <c r="D39" s="75" t="s">
        <v>41</v>
      </c>
      <c r="E39" s="75" t="s">
        <v>42</v>
      </c>
      <c r="F39" s="75" t="s">
        <v>35</v>
      </c>
      <c r="G39" s="76" t="s">
        <v>43</v>
      </c>
      <c r="H39" s="485" t="s">
        <v>44</v>
      </c>
      <c r="I39" s="486"/>
      <c r="J39" s="77" t="s">
        <v>45</v>
      </c>
      <c r="K39" s="77" t="s">
        <v>46</v>
      </c>
      <c r="L39" s="76" t="s">
        <v>47</v>
      </c>
      <c r="M39" s="485" t="s">
        <v>48</v>
      </c>
      <c r="N39" s="486"/>
      <c r="O39" s="40"/>
      <c r="P39" s="40"/>
      <c r="Q39" s="40"/>
      <c r="R39" s="39"/>
      <c r="S39" s="39"/>
      <c r="T39" s="39"/>
      <c r="U39" s="40"/>
      <c r="V39" s="40"/>
      <c r="W39" s="40"/>
      <c r="X39" s="40"/>
      <c r="Y39" s="40"/>
      <c r="Z39" s="40"/>
      <c r="AA39" s="40"/>
      <c r="AB39" s="40"/>
      <c r="AC39" s="40"/>
      <c r="AD39" s="40"/>
      <c r="AE39" s="40"/>
      <c r="AF39" s="40"/>
      <c r="AG39" s="40"/>
      <c r="AH39" s="24"/>
      <c r="AI39" s="24"/>
    </row>
    <row r="40" spans="1:36" ht="19.5" customHeight="1" x14ac:dyDescent="0.2">
      <c r="A40" s="78">
        <f t="shared" ref="A40:C40" si="3">A15</f>
        <v>1</v>
      </c>
      <c r="B40" s="79" t="str">
        <f t="shared" si="3"/>
        <v xml:space="preserve">Médico - CBO 2251-25 </v>
      </c>
      <c r="C40" s="80">
        <f t="shared" si="3"/>
        <v>20</v>
      </c>
      <c r="D40" s="81">
        <f>Q15</f>
        <v>0</v>
      </c>
      <c r="E40" s="82">
        <v>1</v>
      </c>
      <c r="F40" s="83">
        <f t="shared" ref="F40:F42" si="4">ROUND(D40*E40,2)</f>
        <v>0</v>
      </c>
      <c r="G40" s="84"/>
      <c r="H40" s="487"/>
      <c r="I40" s="488"/>
      <c r="J40" s="85">
        <v>30</v>
      </c>
      <c r="K40" s="86"/>
      <c r="L40" s="83">
        <f t="shared" ref="L40:L42" si="5">IFERROR(ROUND(D40/30,2),0)</f>
        <v>0</v>
      </c>
      <c r="M40" s="481">
        <f t="shared" ref="M40:M42" si="6">(F40*J40)+((L40*K40)*E40)</f>
        <v>0</v>
      </c>
      <c r="N40" s="471"/>
      <c r="O40" s="87"/>
      <c r="P40" s="87"/>
      <c r="Q40" s="87"/>
      <c r="R40" s="88"/>
      <c r="S40" s="88"/>
      <c r="T40" s="88"/>
      <c r="U40" s="87"/>
      <c r="V40" s="87"/>
      <c r="W40" s="87"/>
      <c r="X40" s="87"/>
      <c r="Y40" s="87"/>
      <c r="Z40" s="87"/>
      <c r="AA40" s="87"/>
      <c r="AB40" s="87"/>
      <c r="AC40" s="87"/>
      <c r="AD40" s="87"/>
      <c r="AE40" s="87"/>
      <c r="AF40" s="87"/>
      <c r="AG40" s="87"/>
      <c r="AH40" s="89"/>
      <c r="AI40" s="89"/>
      <c r="AJ40" s="90"/>
    </row>
    <row r="41" spans="1:36" ht="19.5" customHeight="1" x14ac:dyDescent="0.2">
      <c r="A41" s="91">
        <f t="shared" ref="A41:C41" si="7">A24</f>
        <v>2</v>
      </c>
      <c r="B41" s="92" t="str">
        <f t="shared" si="7"/>
        <v>Psicólogo - CBO 2515-10 (Organizacional) ou 2515-40 (Clínico)</v>
      </c>
      <c r="C41" s="93">
        <f t="shared" si="7"/>
        <v>30</v>
      </c>
      <c r="D41" s="94">
        <f>Q24</f>
        <v>0</v>
      </c>
      <c r="E41" s="95">
        <v>1</v>
      </c>
      <c r="F41" s="96">
        <f t="shared" si="4"/>
        <v>0</v>
      </c>
      <c r="G41" s="97"/>
      <c r="H41" s="489"/>
      <c r="I41" s="463"/>
      <c r="J41" s="98">
        <v>30</v>
      </c>
      <c r="K41" s="99"/>
      <c r="L41" s="100">
        <f t="shared" si="5"/>
        <v>0</v>
      </c>
      <c r="M41" s="482">
        <f t="shared" si="6"/>
        <v>0</v>
      </c>
      <c r="N41" s="463"/>
      <c r="O41" s="87"/>
      <c r="P41" s="87"/>
      <c r="Q41" s="87"/>
      <c r="R41" s="88"/>
      <c r="S41" s="88"/>
      <c r="T41" s="88"/>
      <c r="U41" s="87"/>
      <c r="V41" s="87"/>
      <c r="W41" s="87"/>
      <c r="X41" s="87"/>
      <c r="Y41" s="87"/>
      <c r="Z41" s="87"/>
      <c r="AA41" s="87"/>
      <c r="AB41" s="87"/>
      <c r="AC41" s="87"/>
      <c r="AD41" s="87"/>
      <c r="AE41" s="87"/>
      <c r="AF41" s="87"/>
      <c r="AG41" s="87"/>
      <c r="AH41" s="89"/>
      <c r="AI41" s="89"/>
      <c r="AJ41" s="90"/>
    </row>
    <row r="42" spans="1:36" ht="19.5" customHeight="1" x14ac:dyDescent="0.2">
      <c r="A42" s="101">
        <f t="shared" ref="A42:C42" si="8">A33</f>
        <v>3</v>
      </c>
      <c r="B42" s="102" t="str">
        <f t="shared" si="8"/>
        <v>Assistente Social - CBO 2516-05</v>
      </c>
      <c r="C42" s="103">
        <f t="shared" si="8"/>
        <v>30</v>
      </c>
      <c r="D42" s="81">
        <f>Q33</f>
        <v>0</v>
      </c>
      <c r="E42" s="104">
        <v>1</v>
      </c>
      <c r="F42" s="105">
        <f t="shared" si="4"/>
        <v>0</v>
      </c>
      <c r="G42" s="84"/>
      <c r="H42" s="508"/>
      <c r="I42" s="463"/>
      <c r="J42" s="106">
        <v>30</v>
      </c>
      <c r="K42" s="86"/>
      <c r="L42" s="105">
        <f t="shared" si="5"/>
        <v>0</v>
      </c>
      <c r="M42" s="509">
        <f t="shared" si="6"/>
        <v>0</v>
      </c>
      <c r="N42" s="463"/>
      <c r="O42" s="87"/>
      <c r="P42" s="87"/>
      <c r="Q42" s="87"/>
      <c r="R42" s="88"/>
      <c r="S42" s="88"/>
      <c r="T42" s="88"/>
      <c r="U42" s="87"/>
      <c r="V42" s="87"/>
      <c r="W42" s="87"/>
      <c r="X42" s="87"/>
      <c r="Y42" s="87"/>
      <c r="Z42" s="87"/>
      <c r="AA42" s="87"/>
      <c r="AB42" s="87"/>
      <c r="AC42" s="87"/>
      <c r="AD42" s="87"/>
      <c r="AE42" s="87"/>
      <c r="AF42" s="87"/>
      <c r="AG42" s="87"/>
      <c r="AH42" s="89"/>
      <c r="AI42" s="89"/>
      <c r="AJ42" s="90"/>
    </row>
    <row r="43" spans="1:36" ht="19.5" customHeight="1" x14ac:dyDescent="0.2">
      <c r="A43" s="107"/>
      <c r="B43" s="108"/>
      <c r="C43" s="109"/>
      <c r="D43" s="110"/>
      <c r="E43" s="109"/>
      <c r="F43" s="111"/>
      <c r="G43" s="112"/>
      <c r="H43" s="112"/>
      <c r="I43" s="112"/>
      <c r="J43" s="113"/>
      <c r="K43" s="114"/>
      <c r="L43" s="115" t="s">
        <v>49</v>
      </c>
      <c r="M43" s="510">
        <f>SUM(M40:N42)</f>
        <v>0</v>
      </c>
      <c r="N43" s="463"/>
      <c r="O43" s="40"/>
      <c r="P43" s="40"/>
      <c r="Q43" s="40"/>
      <c r="R43" s="39"/>
      <c r="S43" s="39"/>
      <c r="T43" s="39"/>
      <c r="U43" s="40"/>
      <c r="V43" s="40"/>
      <c r="W43" s="40"/>
      <c r="X43" s="40"/>
      <c r="Y43" s="40"/>
      <c r="Z43" s="40"/>
      <c r="AA43" s="40"/>
      <c r="AB43" s="40"/>
      <c r="AC43" s="40"/>
      <c r="AD43" s="40"/>
      <c r="AE43" s="40"/>
      <c r="AF43" s="40"/>
      <c r="AG43" s="40"/>
      <c r="AH43" s="24"/>
      <c r="AI43" s="24"/>
    </row>
    <row r="44" spans="1:36" ht="30" customHeight="1" x14ac:dyDescent="0.2">
      <c r="A44" s="65" t="s">
        <v>50</v>
      </c>
      <c r="B44" s="66"/>
      <c r="C44" s="67"/>
      <c r="D44" s="67"/>
      <c r="E44" s="67"/>
      <c r="F44" s="67"/>
      <c r="G44" s="67"/>
      <c r="H44" s="68"/>
      <c r="I44" s="68"/>
      <c r="J44" s="67"/>
      <c r="K44" s="69"/>
      <c r="L44" s="69"/>
      <c r="M44" s="69"/>
      <c r="N44" s="69"/>
      <c r="O44" s="69"/>
      <c r="P44" s="69"/>
      <c r="Q44" s="69"/>
      <c r="R44" s="24"/>
      <c r="S44" s="24"/>
      <c r="T44" s="24"/>
      <c r="U44" s="24"/>
      <c r="V44" s="24"/>
      <c r="W44" s="24"/>
      <c r="X44" s="24"/>
      <c r="Y44" s="24"/>
      <c r="Z44" s="24"/>
      <c r="AA44" s="24"/>
      <c r="AB44" s="24"/>
      <c r="AC44" s="24"/>
      <c r="AD44" s="24"/>
      <c r="AE44" s="24"/>
      <c r="AF44" s="24"/>
      <c r="AG44" s="24"/>
      <c r="AH44" s="24"/>
      <c r="AI44" s="24"/>
      <c r="AJ44" s="24"/>
    </row>
    <row r="45" spans="1:36" ht="12.75" customHeight="1" x14ac:dyDescent="0.2">
      <c r="A45" s="116"/>
      <c r="B45" s="117"/>
      <c r="C45" s="118"/>
      <c r="D45" s="118"/>
      <c r="E45" s="118"/>
      <c r="F45" s="118"/>
      <c r="G45" s="118"/>
      <c r="H45" s="119"/>
      <c r="I45" s="119"/>
      <c r="J45" s="118"/>
      <c r="K45" s="120"/>
      <c r="L45" s="120"/>
      <c r="M45" s="120"/>
      <c r="N45" s="120"/>
      <c r="O45" s="120"/>
      <c r="P45" s="120"/>
      <c r="Q45" s="120"/>
      <c r="R45" s="24"/>
      <c r="S45" s="24"/>
      <c r="T45" s="24"/>
      <c r="U45" s="24"/>
      <c r="V45" s="24"/>
      <c r="W45" s="24"/>
      <c r="X45" s="24"/>
      <c r="Y45" s="24"/>
      <c r="Z45" s="24"/>
      <c r="AA45" s="24"/>
      <c r="AB45" s="24"/>
      <c r="AC45" s="24"/>
      <c r="AD45" s="24"/>
      <c r="AE45" s="24"/>
      <c r="AF45" s="24"/>
      <c r="AG45" s="24"/>
      <c r="AH45" s="24"/>
      <c r="AI45" s="24"/>
      <c r="AJ45" s="24"/>
    </row>
    <row r="46" spans="1:36" ht="15.75" customHeight="1" x14ac:dyDescent="0.2">
      <c r="A46" s="506" t="s">
        <v>51</v>
      </c>
      <c r="B46" s="491"/>
      <c r="C46" s="491"/>
      <c r="D46" s="491"/>
      <c r="E46" s="491"/>
      <c r="F46" s="491"/>
      <c r="G46" s="491"/>
      <c r="H46" s="491"/>
      <c r="I46" s="491"/>
      <c r="J46" s="491"/>
      <c r="K46" s="491"/>
      <c r="L46" s="491"/>
      <c r="M46" s="491"/>
      <c r="N46" s="491"/>
      <c r="O46" s="491"/>
      <c r="P46" s="495"/>
      <c r="Q46" s="121"/>
      <c r="R46" s="122"/>
      <c r="S46" s="122"/>
      <c r="T46" s="122"/>
      <c r="U46" s="122"/>
      <c r="V46" s="122"/>
      <c r="W46" s="122"/>
      <c r="X46" s="122"/>
      <c r="Y46" s="122"/>
      <c r="Z46" s="122"/>
      <c r="AA46" s="122"/>
      <c r="AB46" s="122"/>
      <c r="AC46" s="122"/>
      <c r="AD46" s="122"/>
      <c r="AE46" s="122"/>
      <c r="AF46" s="122"/>
      <c r="AG46" s="122"/>
      <c r="AH46" s="122"/>
      <c r="AI46" s="122"/>
      <c r="AJ46" s="122"/>
    </row>
    <row r="47" spans="1:36" ht="15.75" customHeight="1" x14ac:dyDescent="0.2">
      <c r="A47" s="511" t="s">
        <v>52</v>
      </c>
      <c r="B47" s="491"/>
      <c r="C47" s="491"/>
      <c r="D47" s="491"/>
      <c r="E47" s="491"/>
      <c r="F47" s="491"/>
      <c r="G47" s="491"/>
      <c r="H47" s="491"/>
      <c r="I47" s="491"/>
      <c r="J47" s="491"/>
      <c r="K47" s="491"/>
      <c r="L47" s="491"/>
      <c r="M47" s="491"/>
      <c r="N47" s="495"/>
      <c r="O47" s="123"/>
      <c r="P47" s="123"/>
      <c r="Q47" s="123"/>
      <c r="R47" s="89"/>
      <c r="S47" s="89"/>
      <c r="T47" s="89"/>
      <c r="U47" s="89"/>
      <c r="V47" s="89"/>
      <c r="W47" s="89"/>
      <c r="X47" s="89"/>
      <c r="Y47" s="89"/>
      <c r="Z47" s="89"/>
      <c r="AA47" s="89"/>
      <c r="AB47" s="89"/>
      <c r="AC47" s="89"/>
      <c r="AD47" s="89"/>
      <c r="AE47" s="89"/>
      <c r="AF47" s="89"/>
      <c r="AG47" s="89"/>
      <c r="AH47" s="89"/>
      <c r="AI47" s="89"/>
      <c r="AJ47" s="89"/>
    </row>
    <row r="48" spans="1:36" ht="15.75" customHeight="1" x14ac:dyDescent="0.2">
      <c r="A48" s="511" t="s">
        <v>53</v>
      </c>
      <c r="B48" s="491"/>
      <c r="C48" s="491"/>
      <c r="D48" s="491"/>
      <c r="E48" s="491"/>
      <c r="F48" s="491"/>
      <c r="G48" s="491"/>
      <c r="H48" s="491"/>
      <c r="I48" s="491"/>
      <c r="J48" s="495"/>
      <c r="K48" s="70"/>
      <c r="L48" s="70"/>
      <c r="M48" s="70"/>
      <c r="N48" s="70"/>
      <c r="O48" s="123"/>
      <c r="P48" s="123"/>
      <c r="Q48" s="123"/>
      <c r="R48" s="89"/>
      <c r="S48" s="89"/>
      <c r="T48" s="89"/>
      <c r="U48" s="89"/>
      <c r="V48" s="89"/>
      <c r="W48" s="89"/>
      <c r="X48" s="89"/>
      <c r="Y48" s="89"/>
      <c r="Z48" s="89"/>
      <c r="AA48" s="89"/>
      <c r="AB48" s="89"/>
      <c r="AC48" s="89"/>
      <c r="AD48" s="89"/>
      <c r="AE48" s="89"/>
      <c r="AF48" s="89"/>
      <c r="AG48" s="89"/>
      <c r="AH48" s="89"/>
      <c r="AI48" s="89"/>
      <c r="AJ48" s="89"/>
    </row>
    <row r="49" spans="1:36" ht="15.75" customHeight="1" x14ac:dyDescent="0.2">
      <c r="A49" s="124" t="s">
        <v>54</v>
      </c>
      <c r="B49" s="125"/>
      <c r="C49" s="125"/>
      <c r="D49" s="125"/>
      <c r="E49" s="125"/>
      <c r="F49" s="125"/>
      <c r="G49" s="125"/>
      <c r="H49" s="125"/>
      <c r="I49" s="125"/>
      <c r="J49" s="125"/>
      <c r="K49" s="125"/>
      <c r="L49" s="125"/>
      <c r="M49" s="125"/>
      <c r="N49" s="125"/>
      <c r="O49" s="125"/>
      <c r="P49" s="125"/>
      <c r="Q49" s="121"/>
      <c r="R49" s="122"/>
      <c r="S49" s="122"/>
      <c r="T49" s="122"/>
      <c r="U49" s="122"/>
      <c r="V49" s="122"/>
      <c r="W49" s="122"/>
      <c r="X49" s="122"/>
      <c r="Y49" s="122"/>
      <c r="Z49" s="122"/>
      <c r="AA49" s="122"/>
      <c r="AB49" s="122"/>
      <c r="AC49" s="122"/>
      <c r="AD49" s="122"/>
      <c r="AE49" s="122"/>
      <c r="AF49" s="122"/>
      <c r="AG49" s="122"/>
      <c r="AH49" s="122"/>
      <c r="AI49" s="122"/>
      <c r="AJ49" s="122"/>
    </row>
    <row r="50" spans="1:36" ht="15.75" customHeight="1" x14ac:dyDescent="0.2">
      <c r="A50" s="506" t="s">
        <v>55</v>
      </c>
      <c r="B50" s="491"/>
      <c r="C50" s="491"/>
      <c r="D50" s="491"/>
      <c r="E50" s="491"/>
      <c r="F50" s="491"/>
      <c r="G50" s="491"/>
      <c r="H50" s="491"/>
      <c r="I50" s="491"/>
      <c r="J50" s="491"/>
      <c r="K50" s="491"/>
      <c r="L50" s="491"/>
      <c r="M50" s="491"/>
      <c r="N50" s="491"/>
      <c r="O50" s="491"/>
      <c r="P50" s="495"/>
      <c r="Q50" s="126"/>
      <c r="R50" s="126"/>
      <c r="S50" s="127"/>
      <c r="T50" s="127"/>
      <c r="U50" s="127"/>
      <c r="V50" s="127"/>
      <c r="W50" s="127"/>
      <c r="X50" s="127"/>
      <c r="Y50" s="127"/>
      <c r="Z50" s="127"/>
      <c r="AA50" s="127"/>
      <c r="AB50" s="127"/>
      <c r="AC50" s="127"/>
      <c r="AD50" s="127"/>
      <c r="AE50" s="127"/>
      <c r="AF50" s="127"/>
      <c r="AG50" s="127"/>
      <c r="AH50" s="127"/>
      <c r="AI50" s="127"/>
      <c r="AJ50" s="127"/>
    </row>
    <row r="51" spans="1:36" ht="15.75" customHeight="1" x14ac:dyDescent="0.2">
      <c r="A51" s="506" t="s">
        <v>56</v>
      </c>
      <c r="B51" s="491"/>
      <c r="C51" s="491"/>
      <c r="D51" s="491"/>
      <c r="E51" s="491"/>
      <c r="F51" s="491"/>
      <c r="G51" s="491"/>
      <c r="H51" s="491"/>
      <c r="I51" s="491"/>
      <c r="J51" s="491"/>
      <c r="K51" s="491"/>
      <c r="L51" s="491"/>
      <c r="M51" s="491"/>
      <c r="N51" s="491"/>
      <c r="O51" s="491"/>
      <c r="P51" s="495"/>
      <c r="Q51" s="126"/>
      <c r="R51" s="126"/>
      <c r="S51" s="127"/>
      <c r="T51" s="127"/>
      <c r="U51" s="127"/>
      <c r="V51" s="127"/>
      <c r="W51" s="127"/>
      <c r="X51" s="127"/>
      <c r="Y51" s="127"/>
      <c r="Z51" s="127"/>
      <c r="AA51" s="127"/>
      <c r="AB51" s="127"/>
      <c r="AC51" s="127"/>
      <c r="AD51" s="127"/>
      <c r="AE51" s="127"/>
      <c r="AF51" s="127"/>
      <c r="AG51" s="127"/>
      <c r="AH51" s="127"/>
      <c r="AI51" s="127"/>
      <c r="AJ51" s="127"/>
    </row>
    <row r="52" spans="1:36" ht="15.75" customHeight="1" x14ac:dyDescent="0.2">
      <c r="A52" s="506" t="s">
        <v>57</v>
      </c>
      <c r="B52" s="491"/>
      <c r="C52" s="491"/>
      <c r="D52" s="491"/>
      <c r="E52" s="491"/>
      <c r="F52" s="491"/>
      <c r="G52" s="491"/>
      <c r="H52" s="491"/>
      <c r="I52" s="491"/>
      <c r="J52" s="491"/>
      <c r="K52" s="491"/>
      <c r="L52" s="491"/>
      <c r="M52" s="491"/>
      <c r="N52" s="491"/>
      <c r="O52" s="491"/>
      <c r="P52" s="495"/>
      <c r="Q52" s="126"/>
      <c r="R52" s="126"/>
      <c r="S52" s="127"/>
      <c r="T52" s="127"/>
      <c r="U52" s="127"/>
      <c r="V52" s="127"/>
      <c r="W52" s="127"/>
      <c r="X52" s="127"/>
      <c r="Y52" s="127"/>
      <c r="Z52" s="127"/>
      <c r="AA52" s="127"/>
      <c r="AB52" s="127"/>
      <c r="AC52" s="127"/>
      <c r="AD52" s="127"/>
      <c r="AE52" s="127"/>
      <c r="AF52" s="127"/>
      <c r="AG52" s="127"/>
      <c r="AH52" s="127"/>
      <c r="AI52" s="127"/>
      <c r="AJ52" s="127"/>
    </row>
    <row r="53" spans="1:36" ht="12.75" customHeight="1" x14ac:dyDescent="0.2">
      <c r="A53" s="70"/>
      <c r="B53" s="70"/>
      <c r="C53" s="70"/>
      <c r="D53" s="70"/>
      <c r="E53" s="70"/>
      <c r="F53" s="70"/>
      <c r="G53" s="70"/>
      <c r="H53" s="70"/>
      <c r="I53" s="70"/>
      <c r="J53" s="70"/>
      <c r="K53" s="70"/>
      <c r="L53" s="70"/>
      <c r="M53" s="70"/>
      <c r="N53" s="70"/>
      <c r="O53" s="70"/>
      <c r="P53" s="4"/>
      <c r="Q53" s="126"/>
      <c r="R53" s="126"/>
      <c r="S53" s="127"/>
      <c r="T53" s="127"/>
      <c r="U53" s="127"/>
      <c r="V53" s="127"/>
      <c r="W53" s="127"/>
      <c r="X53" s="127"/>
      <c r="Y53" s="127"/>
      <c r="Z53" s="127"/>
      <c r="AA53" s="127"/>
      <c r="AB53" s="127"/>
      <c r="AC53" s="127"/>
      <c r="AD53" s="127"/>
      <c r="AE53" s="127"/>
      <c r="AF53" s="127"/>
      <c r="AG53" s="127"/>
      <c r="AH53" s="127"/>
      <c r="AI53" s="127"/>
      <c r="AJ53" s="127"/>
    </row>
    <row r="54" spans="1:36" ht="15" customHeight="1" x14ac:dyDescent="0.2">
      <c r="A54" s="507" t="s">
        <v>58</v>
      </c>
      <c r="B54" s="463"/>
      <c r="C54" s="4"/>
      <c r="D54" s="4"/>
      <c r="E54" s="4"/>
      <c r="F54" s="4"/>
      <c r="G54" s="4"/>
      <c r="H54" s="4"/>
      <c r="I54" s="4"/>
      <c r="J54" s="4"/>
      <c r="K54" s="4"/>
      <c r="L54" s="4"/>
      <c r="M54" s="4"/>
      <c r="N54" s="4"/>
      <c r="O54" s="4"/>
      <c r="P54" s="7"/>
      <c r="Q54" s="126"/>
      <c r="R54" s="126"/>
      <c r="S54" s="127"/>
      <c r="T54" s="127"/>
      <c r="U54" s="127"/>
      <c r="V54" s="127"/>
      <c r="W54" s="127"/>
      <c r="X54" s="127"/>
      <c r="Y54" s="127"/>
      <c r="Z54" s="127"/>
      <c r="AA54" s="127"/>
      <c r="AB54" s="127"/>
      <c r="AC54" s="127"/>
      <c r="AD54" s="127"/>
      <c r="AE54" s="127"/>
      <c r="AF54" s="127"/>
      <c r="AG54" s="127"/>
      <c r="AH54" s="127"/>
      <c r="AI54" s="127"/>
      <c r="AJ54" s="127"/>
    </row>
    <row r="55" spans="1:36" ht="30" customHeight="1" x14ac:dyDescent="0.2">
      <c r="A55" s="7"/>
      <c r="B55" s="128"/>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row>
    <row r="56" spans="1:36" ht="12.75" customHeight="1" x14ac:dyDescent="0.2">
      <c r="A56" s="7"/>
      <c r="B56" s="7"/>
      <c r="C56" s="7"/>
      <c r="D56" s="7"/>
      <c r="E56" s="7"/>
      <c r="F56" s="7"/>
      <c r="G56" s="7"/>
      <c r="H56" s="7"/>
      <c r="I56" s="7"/>
      <c r="J56" s="7"/>
      <c r="K56" s="7"/>
      <c r="L56" s="7"/>
      <c r="M56" s="7"/>
      <c r="N56" s="7"/>
      <c r="O56" s="7"/>
      <c r="P56" s="7"/>
      <c r="Q56" s="7"/>
      <c r="R56" s="7"/>
      <c r="S56" s="7"/>
      <c r="T56" s="7"/>
      <c r="U56" s="7"/>
      <c r="V56" s="7"/>
      <c r="W56" s="7"/>
      <c r="X56" s="7"/>
      <c r="Y56" s="7"/>
      <c r="Z56" s="7"/>
      <c r="AA56" s="7"/>
      <c r="AB56" s="7"/>
      <c r="AC56" s="7"/>
      <c r="AD56" s="7"/>
      <c r="AE56" s="7"/>
      <c r="AF56" s="7"/>
      <c r="AG56" s="7"/>
      <c r="AH56" s="7"/>
      <c r="AI56" s="7"/>
      <c r="AJ56" s="7"/>
    </row>
    <row r="57" spans="1:36" ht="12.75" customHeight="1" x14ac:dyDescent="0.2">
      <c r="A57" s="7"/>
      <c r="B57" s="7"/>
      <c r="C57" s="7"/>
      <c r="D57" s="7"/>
      <c r="E57" s="7"/>
      <c r="F57" s="7"/>
      <c r="G57" s="7"/>
      <c r="H57" s="7"/>
      <c r="I57" s="7"/>
      <c r="J57" s="7"/>
      <c r="K57" s="7"/>
      <c r="L57" s="7"/>
      <c r="M57" s="7"/>
      <c r="N57" s="7"/>
      <c r="O57" s="7"/>
      <c r="P57" s="7"/>
      <c r="Q57" s="7"/>
      <c r="R57" s="7"/>
      <c r="S57" s="7"/>
      <c r="T57" s="7"/>
      <c r="U57" s="7"/>
      <c r="V57" s="7"/>
      <c r="W57" s="7"/>
      <c r="X57" s="7"/>
      <c r="Y57" s="7"/>
      <c r="Z57" s="7"/>
      <c r="AA57" s="7"/>
      <c r="AB57" s="7"/>
      <c r="AC57" s="7"/>
      <c r="AD57" s="7"/>
      <c r="AE57" s="7"/>
      <c r="AF57" s="7"/>
      <c r="AG57" s="7"/>
      <c r="AH57" s="7"/>
      <c r="AI57" s="7"/>
      <c r="AJ57" s="7"/>
    </row>
    <row r="58" spans="1:36" ht="12.75" customHeight="1" x14ac:dyDescent="0.2">
      <c r="A58" s="7"/>
      <c r="B58" s="7"/>
      <c r="C58" s="7"/>
      <c r="D58" s="7"/>
      <c r="E58" s="7"/>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row>
    <row r="59" spans="1:36" ht="12.75" customHeight="1" x14ac:dyDescent="0.2">
      <c r="A59" s="7"/>
      <c r="B59" s="7"/>
      <c r="C59" s="7"/>
      <c r="D59" s="7"/>
      <c r="E59" s="7"/>
      <c r="F59" s="7"/>
      <c r="G59" s="7"/>
      <c r="H59" s="7"/>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row>
    <row r="60" spans="1:36" ht="12.75" customHeight="1" x14ac:dyDescent="0.2">
      <c r="A60" s="7"/>
      <c r="B60" s="7"/>
      <c r="C60" s="7"/>
      <c r="D60" s="7"/>
      <c r="E60" s="7"/>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row>
    <row r="61" spans="1:36" ht="12.75" customHeight="1" x14ac:dyDescent="0.2">
      <c r="A61" s="7"/>
      <c r="B61" s="7"/>
      <c r="C61" s="7"/>
      <c r="D61" s="7"/>
      <c r="E61" s="7"/>
      <c r="F61" s="7"/>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row>
    <row r="62" spans="1:36" ht="12.75" customHeight="1" x14ac:dyDescent="0.2">
      <c r="A62" s="7"/>
      <c r="B62" s="7"/>
      <c r="C62" s="7"/>
      <c r="D62" s="7"/>
      <c r="E62" s="7"/>
      <c r="F62" s="7"/>
      <c r="G62" s="7"/>
      <c r="H62" s="7"/>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row>
    <row r="63" spans="1:36" ht="12.75" customHeight="1" x14ac:dyDescent="0.2">
      <c r="A63" s="7"/>
      <c r="B63" s="7"/>
      <c r="C63" s="7"/>
      <c r="D63" s="7"/>
      <c r="E63" s="7"/>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row>
    <row r="64" spans="1:36" ht="12.75" customHeight="1" x14ac:dyDescent="0.2">
      <c r="A64" s="7"/>
      <c r="B64" s="7"/>
      <c r="C64" s="7"/>
      <c r="D64" s="7"/>
      <c r="E64" s="7"/>
      <c r="F64" s="7"/>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c r="AJ64" s="7"/>
    </row>
    <row r="65" spans="1:36" ht="12.75" customHeight="1" x14ac:dyDescent="0.2">
      <c r="A65" s="7"/>
      <c r="B65" s="7"/>
      <c r="C65" s="7"/>
      <c r="D65" s="7"/>
      <c r="E65" s="7"/>
      <c r="F65" s="7"/>
      <c r="G65" s="7"/>
      <c r="H65" s="7"/>
      <c r="I65" s="7"/>
      <c r="J65" s="7"/>
      <c r="K65" s="7"/>
      <c r="L65" s="7"/>
      <c r="M65" s="7"/>
      <c r="N65" s="7"/>
      <c r="O65" s="7"/>
      <c r="P65" s="7"/>
      <c r="Q65" s="7"/>
      <c r="R65" s="7"/>
      <c r="S65" s="7"/>
      <c r="T65" s="7"/>
      <c r="U65" s="7"/>
      <c r="V65" s="7"/>
      <c r="W65" s="7"/>
      <c r="X65" s="7"/>
      <c r="Y65" s="7"/>
      <c r="Z65" s="7"/>
      <c r="AA65" s="7"/>
      <c r="AB65" s="7"/>
      <c r="AC65" s="7"/>
      <c r="AD65" s="7"/>
      <c r="AE65" s="7"/>
      <c r="AF65" s="7"/>
      <c r="AG65" s="7"/>
      <c r="AH65" s="7"/>
      <c r="AI65" s="7"/>
      <c r="AJ65" s="7"/>
    </row>
    <row r="66" spans="1:36" ht="12.75" customHeight="1" x14ac:dyDescent="0.2">
      <c r="A66" s="7"/>
      <c r="B66" s="7"/>
      <c r="C66" s="7"/>
      <c r="D66" s="7"/>
      <c r="E66" s="7"/>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row>
    <row r="67" spans="1:36" ht="12.75" customHeight="1" x14ac:dyDescent="0.2">
      <c r="A67" s="7"/>
      <c r="B67" s="7"/>
      <c r="C67" s="7"/>
      <c r="D67" s="7"/>
      <c r="E67" s="7"/>
      <c r="F67" s="7"/>
      <c r="G67" s="7"/>
      <c r="H67" s="7"/>
      <c r="I67" s="7"/>
      <c r="J67" s="7"/>
      <c r="K67" s="7"/>
      <c r="L67" s="7"/>
      <c r="M67" s="7"/>
      <c r="N67" s="7"/>
      <c r="O67" s="7"/>
      <c r="P67" s="7"/>
      <c r="Q67" s="7"/>
      <c r="R67" s="7"/>
      <c r="S67" s="7"/>
      <c r="T67" s="7"/>
      <c r="U67" s="7"/>
      <c r="V67" s="7"/>
      <c r="W67" s="7"/>
      <c r="X67" s="7"/>
      <c r="Y67" s="7"/>
      <c r="Z67" s="7"/>
      <c r="AA67" s="7"/>
      <c r="AB67" s="7"/>
      <c r="AC67" s="7"/>
      <c r="AD67" s="7"/>
      <c r="AE67" s="7"/>
      <c r="AF67" s="7"/>
      <c r="AG67" s="7"/>
      <c r="AH67" s="7"/>
      <c r="AI67" s="7"/>
      <c r="AJ67" s="7"/>
    </row>
    <row r="68" spans="1:36" ht="12.75" customHeight="1" x14ac:dyDescent="0.2">
      <c r="A68" s="7"/>
      <c r="B68" s="7"/>
      <c r="C68" s="7"/>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row>
    <row r="69" spans="1:36" ht="12.75" customHeight="1" x14ac:dyDescent="0.2">
      <c r="A69" s="7"/>
      <c r="B69" s="7"/>
      <c r="C69" s="7"/>
      <c r="D69" s="7"/>
      <c r="E69" s="7"/>
      <c r="F69" s="7"/>
      <c r="G69" s="7"/>
      <c r="H69" s="7"/>
      <c r="I69" s="7"/>
      <c r="J69" s="7"/>
      <c r="K69" s="7"/>
      <c r="L69" s="7"/>
      <c r="M69" s="7"/>
      <c r="N69" s="7"/>
      <c r="O69" s="7"/>
      <c r="P69" s="7"/>
      <c r="Q69" s="7"/>
      <c r="R69" s="7"/>
      <c r="S69" s="7"/>
      <c r="T69" s="7"/>
      <c r="U69" s="7"/>
      <c r="V69" s="7"/>
      <c r="W69" s="7"/>
      <c r="X69" s="7"/>
      <c r="Y69" s="7"/>
      <c r="Z69" s="7"/>
      <c r="AA69" s="7"/>
      <c r="AB69" s="7"/>
      <c r="AC69" s="7"/>
      <c r="AD69" s="7"/>
      <c r="AE69" s="7"/>
      <c r="AF69" s="7"/>
      <c r="AG69" s="7"/>
      <c r="AH69" s="7"/>
      <c r="AI69" s="7"/>
      <c r="AJ69" s="7"/>
    </row>
    <row r="70" spans="1:36" ht="12.75" customHeight="1" x14ac:dyDescent="0.2">
      <c r="A70" s="7"/>
      <c r="B70" s="7"/>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row>
    <row r="71" spans="1:36" ht="12.75" customHeight="1" x14ac:dyDescent="0.2">
      <c r="A71" s="7"/>
      <c r="B71" s="7"/>
      <c r="C71" s="7"/>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row>
    <row r="72" spans="1:36" ht="12.75" customHeight="1" x14ac:dyDescent="0.2">
      <c r="A72" s="7"/>
      <c r="B72" s="7"/>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row>
    <row r="73" spans="1:36" ht="12.75" customHeight="1" x14ac:dyDescent="0.2">
      <c r="A73" s="7"/>
      <c r="B73" s="7"/>
      <c r="C73" s="7"/>
      <c r="D73" s="7"/>
      <c r="E73" s="7"/>
      <c r="F73" s="7"/>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c r="AJ73" s="7"/>
    </row>
    <row r="74" spans="1:36" ht="12.75" customHeight="1" x14ac:dyDescent="0.2">
      <c r="A74" s="7"/>
      <c r="B74" s="7"/>
      <c r="C74" s="7"/>
      <c r="D74" s="7"/>
      <c r="E74" s="7"/>
      <c r="F74" s="7"/>
      <c r="G74" s="7"/>
      <c r="H74" s="7"/>
      <c r="I74" s="7"/>
      <c r="J74" s="7"/>
      <c r="K74" s="7"/>
      <c r="L74" s="7"/>
      <c r="M74" s="7"/>
      <c r="N74" s="7"/>
      <c r="O74" s="7"/>
      <c r="P74" s="7"/>
      <c r="Q74" s="7"/>
      <c r="R74" s="7"/>
      <c r="S74" s="7"/>
      <c r="T74" s="7"/>
      <c r="U74" s="7"/>
      <c r="V74" s="7"/>
      <c r="W74" s="7"/>
      <c r="X74" s="7"/>
      <c r="Y74" s="7"/>
      <c r="Z74" s="7"/>
      <c r="AA74" s="7"/>
      <c r="AB74" s="7"/>
      <c r="AC74" s="7"/>
      <c r="AD74" s="7"/>
      <c r="AE74" s="7"/>
      <c r="AF74" s="7"/>
      <c r="AG74" s="7"/>
      <c r="AH74" s="7"/>
      <c r="AI74" s="7"/>
      <c r="AJ74" s="7"/>
    </row>
    <row r="75" spans="1:36" ht="12.75" customHeight="1" x14ac:dyDescent="0.2">
      <c r="A75" s="7"/>
      <c r="B75" s="7"/>
      <c r="C75" s="7"/>
      <c r="D75" s="7"/>
      <c r="E75" s="7"/>
      <c r="F75" s="7"/>
      <c r="G75" s="7"/>
      <c r="H75" s="7"/>
      <c r="I75" s="7"/>
      <c r="J75" s="7"/>
      <c r="K75" s="7"/>
      <c r="L75" s="7"/>
      <c r="M75" s="7"/>
      <c r="N75" s="7"/>
      <c r="O75" s="7"/>
      <c r="P75" s="7"/>
      <c r="Q75" s="7"/>
      <c r="R75" s="7"/>
      <c r="S75" s="7"/>
      <c r="T75" s="7"/>
      <c r="U75" s="7"/>
      <c r="V75" s="7"/>
      <c r="W75" s="7"/>
      <c r="X75" s="7"/>
      <c r="Y75" s="7"/>
      <c r="Z75" s="7"/>
      <c r="AA75" s="7"/>
      <c r="AB75" s="7"/>
      <c r="AC75" s="7"/>
      <c r="AD75" s="7"/>
      <c r="AE75" s="7"/>
      <c r="AF75" s="7"/>
      <c r="AG75" s="7"/>
      <c r="AH75" s="7"/>
      <c r="AI75" s="7"/>
      <c r="AJ75" s="7"/>
    </row>
    <row r="76" spans="1:36" ht="12.75" customHeight="1" x14ac:dyDescent="0.2">
      <c r="A76" s="7"/>
      <c r="B76" s="7"/>
      <c r="C76" s="7"/>
      <c r="D76" s="7"/>
      <c r="E76" s="7"/>
      <c r="F76" s="7"/>
      <c r="G76" s="7"/>
      <c r="H76" s="7"/>
      <c r="I76" s="7"/>
      <c r="J76" s="7"/>
      <c r="K76" s="7"/>
      <c r="L76" s="7"/>
      <c r="M76" s="7"/>
      <c r="N76" s="7"/>
      <c r="O76" s="7"/>
      <c r="P76" s="7"/>
      <c r="Q76" s="7"/>
      <c r="R76" s="7"/>
      <c r="S76" s="7"/>
      <c r="T76" s="7"/>
      <c r="U76" s="7"/>
      <c r="V76" s="7"/>
      <c r="W76" s="7"/>
      <c r="X76" s="7"/>
      <c r="Y76" s="7"/>
      <c r="Z76" s="7"/>
      <c r="AA76" s="7"/>
      <c r="AB76" s="7"/>
      <c r="AC76" s="7"/>
      <c r="AD76" s="7"/>
      <c r="AE76" s="7"/>
      <c r="AF76" s="7"/>
      <c r="AG76" s="7"/>
      <c r="AH76" s="7"/>
      <c r="AI76" s="7"/>
      <c r="AJ76" s="7"/>
    </row>
    <row r="77" spans="1:36" ht="12.75" customHeight="1" x14ac:dyDescent="0.2">
      <c r="A77" s="7"/>
      <c r="B77" s="7"/>
      <c r="C77" s="7"/>
      <c r="D77" s="7"/>
      <c r="E77" s="7"/>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row>
    <row r="78" spans="1:36" ht="12.75" customHeight="1" x14ac:dyDescent="0.2">
      <c r="A78" s="7"/>
      <c r="B78" s="7"/>
      <c r="C78" s="7"/>
      <c r="D78" s="7"/>
      <c r="E78" s="7"/>
      <c r="F78" s="7"/>
      <c r="G78" s="7"/>
      <c r="H78" s="7"/>
      <c r="I78" s="7"/>
      <c r="J78" s="7"/>
      <c r="K78" s="7"/>
      <c r="L78" s="7"/>
      <c r="M78" s="7"/>
      <c r="N78" s="7"/>
      <c r="O78" s="7"/>
      <c r="P78" s="7"/>
      <c r="Q78" s="7"/>
      <c r="R78" s="7"/>
      <c r="S78" s="7"/>
      <c r="T78" s="7"/>
      <c r="U78" s="7"/>
      <c r="V78" s="7"/>
      <c r="W78" s="7"/>
      <c r="X78" s="7"/>
      <c r="Y78" s="7"/>
      <c r="Z78" s="7"/>
      <c r="AA78" s="7"/>
      <c r="AB78" s="7"/>
      <c r="AC78" s="7"/>
      <c r="AD78" s="7"/>
      <c r="AE78" s="7"/>
      <c r="AF78" s="7"/>
      <c r="AG78" s="7"/>
      <c r="AH78" s="7"/>
      <c r="AI78" s="7"/>
      <c r="AJ78" s="7"/>
    </row>
    <row r="79" spans="1:36" ht="12.75" customHeight="1" x14ac:dyDescent="0.2">
      <c r="A79" s="7"/>
      <c r="B79" s="7"/>
      <c r="C79" s="7"/>
      <c r="D79" s="7"/>
      <c r="E79" s="7"/>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row>
    <row r="80" spans="1:36" ht="12.75" customHeight="1" x14ac:dyDescent="0.2">
      <c r="A80" s="7"/>
      <c r="B80" s="7"/>
      <c r="C80" s="7"/>
      <c r="D80" s="7"/>
      <c r="E80" s="7"/>
      <c r="F80" s="7"/>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row>
    <row r="81" spans="1:36" ht="12.75" customHeight="1" x14ac:dyDescent="0.2">
      <c r="A81" s="7"/>
      <c r="B81" s="7"/>
      <c r="C81" s="7"/>
      <c r="D81" s="7"/>
      <c r="E81" s="7"/>
      <c r="F81" s="7"/>
      <c r="G81" s="7"/>
      <c r="H81" s="7"/>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row>
    <row r="82" spans="1:36" ht="12.75" customHeight="1" x14ac:dyDescent="0.2">
      <c r="A82" s="7"/>
      <c r="B82" s="7"/>
      <c r="C82" s="7"/>
      <c r="D82" s="7"/>
      <c r="E82" s="7"/>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row>
    <row r="83" spans="1:36" ht="12.75" customHeight="1" x14ac:dyDescent="0.2">
      <c r="A83" s="7"/>
      <c r="B83" s="7"/>
      <c r="C83" s="7"/>
      <c r="D83" s="7"/>
      <c r="E83" s="7"/>
      <c r="F83" s="7"/>
      <c r="G83" s="7"/>
      <c r="H83" s="7"/>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row>
    <row r="84" spans="1:36" ht="12.75" customHeight="1" x14ac:dyDescent="0.2">
      <c r="A84" s="7"/>
      <c r="B84" s="7"/>
      <c r="C84" s="7"/>
      <c r="D84" s="7"/>
      <c r="E84" s="7"/>
      <c r="F84" s="7"/>
      <c r="G84" s="7"/>
      <c r="H84" s="7"/>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c r="AJ84" s="7"/>
    </row>
    <row r="85" spans="1:36" ht="12.75" customHeight="1" x14ac:dyDescent="0.2">
      <c r="A85" s="7"/>
      <c r="B85" s="7"/>
      <c r="C85" s="7"/>
      <c r="D85" s="7"/>
      <c r="E85" s="7"/>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row>
    <row r="86" spans="1:36" ht="12.75" customHeight="1" x14ac:dyDescent="0.2">
      <c r="A86" s="7"/>
      <c r="B86" s="7"/>
      <c r="C86" s="7"/>
      <c r="D86" s="7"/>
      <c r="E86" s="7"/>
      <c r="F86" s="7"/>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c r="AJ86" s="7"/>
    </row>
    <row r="87" spans="1:36" ht="12.75" customHeight="1" x14ac:dyDescent="0.2">
      <c r="A87" s="7"/>
      <c r="B87" s="7"/>
      <c r="C87" s="7"/>
      <c r="D87" s="7"/>
      <c r="E87" s="7"/>
      <c r="F87" s="7"/>
      <c r="G87" s="7"/>
      <c r="H87" s="7"/>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c r="AJ87" s="7"/>
    </row>
    <row r="88" spans="1:36" ht="12.75" customHeight="1" x14ac:dyDescent="0.2">
      <c r="A88" s="7"/>
      <c r="B88" s="7"/>
      <c r="C88" s="7"/>
      <c r="D88" s="7"/>
      <c r="E88" s="7"/>
      <c r="F88" s="7"/>
      <c r="G88" s="7"/>
      <c r="H88" s="7"/>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c r="AJ88" s="7"/>
    </row>
    <row r="89" spans="1:36" ht="12.75" customHeight="1" x14ac:dyDescent="0.2">
      <c r="A89" s="7"/>
      <c r="B89" s="7"/>
      <c r="C89" s="7"/>
      <c r="D89" s="7"/>
      <c r="E89" s="7"/>
      <c r="F89" s="7"/>
      <c r="G89" s="7"/>
      <c r="H89" s="7"/>
      <c r="I89" s="7"/>
      <c r="J89" s="7"/>
      <c r="K89" s="7"/>
      <c r="L89" s="7"/>
      <c r="M89" s="7"/>
      <c r="N89" s="7"/>
      <c r="O89" s="7"/>
      <c r="P89" s="7"/>
      <c r="Q89" s="7"/>
      <c r="R89" s="7"/>
      <c r="S89" s="7"/>
      <c r="T89" s="7"/>
      <c r="U89" s="7"/>
      <c r="V89" s="7"/>
      <c r="W89" s="7"/>
      <c r="X89" s="7"/>
      <c r="Y89" s="7"/>
      <c r="Z89" s="7"/>
      <c r="AA89" s="7"/>
      <c r="AB89" s="7"/>
      <c r="AC89" s="7"/>
      <c r="AD89" s="7"/>
      <c r="AE89" s="7"/>
      <c r="AF89" s="7"/>
      <c r="AG89" s="7"/>
      <c r="AH89" s="7"/>
      <c r="AI89" s="7"/>
      <c r="AJ89" s="7"/>
    </row>
    <row r="90" spans="1:36" ht="12.75" customHeight="1" x14ac:dyDescent="0.2">
      <c r="A90" s="7"/>
      <c r="B90" s="7"/>
      <c r="C90" s="7"/>
      <c r="D90" s="7"/>
      <c r="E90" s="7"/>
      <c r="F90" s="7"/>
      <c r="G90" s="7"/>
      <c r="H90" s="7"/>
      <c r="I90" s="7"/>
      <c r="J90" s="7"/>
      <c r="K90" s="7"/>
      <c r="L90" s="7"/>
      <c r="M90" s="7"/>
      <c r="N90" s="7"/>
      <c r="O90" s="7"/>
      <c r="P90" s="7"/>
      <c r="Q90" s="7"/>
      <c r="R90" s="7"/>
      <c r="S90" s="7"/>
      <c r="T90" s="7"/>
      <c r="U90" s="7"/>
      <c r="V90" s="7"/>
      <c r="W90" s="7"/>
      <c r="X90" s="7"/>
      <c r="Y90" s="7"/>
      <c r="Z90" s="7"/>
      <c r="AA90" s="7"/>
      <c r="AB90" s="7"/>
      <c r="AC90" s="7"/>
      <c r="AD90" s="7"/>
      <c r="AE90" s="7"/>
      <c r="AF90" s="7"/>
      <c r="AG90" s="7"/>
      <c r="AH90" s="7"/>
      <c r="AI90" s="7"/>
      <c r="AJ90" s="7"/>
    </row>
    <row r="91" spans="1:36" ht="12.75" customHeight="1" x14ac:dyDescent="0.2">
      <c r="A91" s="7"/>
      <c r="B91" s="7"/>
      <c r="C91" s="7"/>
      <c r="D91" s="7"/>
      <c r="E91" s="7"/>
      <c r="F91" s="7"/>
      <c r="G91" s="7"/>
      <c r="H91" s="7"/>
      <c r="I91" s="7"/>
      <c r="J91" s="7"/>
      <c r="K91" s="7"/>
      <c r="L91" s="7"/>
      <c r="M91" s="7"/>
      <c r="N91" s="7"/>
      <c r="O91" s="7"/>
      <c r="P91" s="7"/>
      <c r="Q91" s="7"/>
      <c r="R91" s="7"/>
      <c r="S91" s="7"/>
      <c r="T91" s="7"/>
      <c r="U91" s="7"/>
      <c r="V91" s="7"/>
      <c r="W91" s="7"/>
      <c r="X91" s="7"/>
      <c r="Y91" s="7"/>
      <c r="Z91" s="7"/>
      <c r="AA91" s="7"/>
      <c r="AB91" s="7"/>
      <c r="AC91" s="7"/>
      <c r="AD91" s="7"/>
      <c r="AE91" s="7"/>
      <c r="AF91" s="7"/>
      <c r="AG91" s="7"/>
      <c r="AH91" s="7"/>
      <c r="AI91" s="7"/>
      <c r="AJ91" s="7"/>
    </row>
    <row r="92" spans="1:36" ht="12.75" customHeight="1" x14ac:dyDescent="0.2">
      <c r="A92" s="7"/>
      <c r="B92" s="7"/>
      <c r="C92" s="7"/>
      <c r="D92" s="7"/>
      <c r="E92" s="7"/>
      <c r="F92" s="7"/>
      <c r="G92" s="7"/>
      <c r="H92" s="7"/>
      <c r="I92" s="7"/>
      <c r="J92" s="7"/>
      <c r="K92" s="7"/>
      <c r="L92" s="7"/>
      <c r="M92" s="7"/>
      <c r="N92" s="7"/>
      <c r="O92" s="7"/>
      <c r="P92" s="7"/>
      <c r="Q92" s="7"/>
      <c r="R92" s="7"/>
      <c r="S92" s="7"/>
      <c r="T92" s="7"/>
      <c r="U92" s="7"/>
      <c r="V92" s="7"/>
      <c r="W92" s="7"/>
      <c r="X92" s="7"/>
      <c r="Y92" s="7"/>
      <c r="Z92" s="7"/>
      <c r="AA92" s="7"/>
      <c r="AB92" s="7"/>
      <c r="AC92" s="7"/>
      <c r="AD92" s="7"/>
      <c r="AE92" s="7"/>
      <c r="AF92" s="7"/>
      <c r="AG92" s="7"/>
      <c r="AH92" s="7"/>
      <c r="AI92" s="7"/>
      <c r="AJ92" s="7"/>
    </row>
    <row r="93" spans="1:36" ht="12.75" customHeight="1" x14ac:dyDescent="0.2">
      <c r="A93" s="7"/>
      <c r="B93" s="7"/>
      <c r="C93" s="7"/>
      <c r="D93" s="7"/>
      <c r="E93" s="7"/>
      <c r="F93" s="7"/>
      <c r="G93" s="7"/>
      <c r="H93" s="7"/>
      <c r="I93" s="7"/>
      <c r="J93" s="7"/>
      <c r="K93" s="7"/>
      <c r="L93" s="7"/>
      <c r="M93" s="7"/>
      <c r="N93" s="7"/>
      <c r="O93" s="7"/>
      <c r="P93" s="7"/>
      <c r="Q93" s="7"/>
      <c r="R93" s="7"/>
      <c r="S93" s="7"/>
      <c r="T93" s="7"/>
      <c r="U93" s="7"/>
      <c r="V93" s="7"/>
      <c r="W93" s="7"/>
      <c r="X93" s="7"/>
      <c r="Y93" s="7"/>
      <c r="Z93" s="7"/>
      <c r="AA93" s="7"/>
      <c r="AB93" s="7"/>
      <c r="AC93" s="7"/>
      <c r="AD93" s="7"/>
      <c r="AE93" s="7"/>
      <c r="AF93" s="7"/>
      <c r="AG93" s="7"/>
      <c r="AH93" s="7"/>
      <c r="AI93" s="7"/>
      <c r="AJ93" s="7"/>
    </row>
    <row r="94" spans="1:36" ht="12.75" customHeight="1" x14ac:dyDescent="0.2">
      <c r="A94" s="7"/>
      <c r="B94" s="7"/>
      <c r="C94" s="7"/>
      <c r="D94" s="7"/>
      <c r="E94" s="7"/>
      <c r="F94" s="7"/>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row>
    <row r="95" spans="1:36" ht="12.75" customHeight="1" x14ac:dyDescent="0.2">
      <c r="A95" s="7"/>
      <c r="B95" s="7"/>
      <c r="C95" s="7"/>
      <c r="D95" s="7"/>
      <c r="E95" s="7"/>
      <c r="F95" s="7"/>
      <c r="G95" s="7"/>
      <c r="H95" s="7"/>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c r="AJ95" s="7"/>
    </row>
    <row r="96" spans="1:36" ht="12.75" customHeight="1" x14ac:dyDescent="0.2">
      <c r="A96" s="7"/>
      <c r="B96" s="7"/>
      <c r="C96" s="7"/>
      <c r="D96" s="7"/>
      <c r="E96" s="7"/>
      <c r="F96" s="7"/>
      <c r="G96" s="7"/>
      <c r="H96" s="7"/>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c r="AJ96" s="7"/>
    </row>
    <row r="97" spans="1:36" ht="12.75" customHeight="1" x14ac:dyDescent="0.2">
      <c r="A97" s="7"/>
      <c r="B97" s="7"/>
      <c r="C97" s="7"/>
      <c r="D97" s="7"/>
      <c r="E97" s="7"/>
      <c r="F97" s="7"/>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row>
    <row r="98" spans="1:36" ht="12.75" customHeight="1" x14ac:dyDescent="0.2">
      <c r="A98" s="7"/>
      <c r="B98" s="7"/>
      <c r="C98" s="7"/>
      <c r="D98" s="7"/>
      <c r="E98" s="7"/>
      <c r="F98" s="7"/>
      <c r="G98" s="7"/>
      <c r="H98" s="7"/>
      <c r="I98" s="7"/>
      <c r="J98" s="7"/>
      <c r="K98" s="7"/>
      <c r="L98" s="7"/>
      <c r="M98" s="7"/>
      <c r="N98" s="7"/>
      <c r="O98" s="7"/>
      <c r="P98" s="7"/>
      <c r="Q98" s="7"/>
      <c r="R98" s="7"/>
      <c r="S98" s="7"/>
      <c r="T98" s="7"/>
      <c r="U98" s="7"/>
      <c r="V98" s="7"/>
      <c r="W98" s="7"/>
      <c r="X98" s="7"/>
      <c r="Y98" s="7"/>
      <c r="Z98" s="7"/>
      <c r="AA98" s="7"/>
      <c r="AB98" s="7"/>
      <c r="AC98" s="7"/>
      <c r="AD98" s="7"/>
      <c r="AE98" s="7"/>
      <c r="AF98" s="7"/>
      <c r="AG98" s="7"/>
      <c r="AH98" s="7"/>
      <c r="AI98" s="7"/>
      <c r="AJ98" s="7"/>
    </row>
    <row r="99" spans="1:36" ht="12.75" customHeight="1" x14ac:dyDescent="0.2">
      <c r="A99" s="7"/>
      <c r="B99" s="7"/>
      <c r="C99" s="7"/>
      <c r="D99" s="7"/>
      <c r="E99" s="7"/>
      <c r="F99" s="7"/>
      <c r="G99" s="7"/>
      <c r="H99" s="7"/>
      <c r="I99" s="7"/>
      <c r="J99" s="7"/>
      <c r="K99" s="7"/>
      <c r="L99" s="7"/>
      <c r="M99" s="7"/>
      <c r="N99" s="7"/>
      <c r="O99" s="7"/>
      <c r="P99" s="7"/>
      <c r="Q99" s="7"/>
      <c r="R99" s="7"/>
      <c r="S99" s="7"/>
      <c r="T99" s="7"/>
      <c r="U99" s="7"/>
      <c r="V99" s="7"/>
      <c r="W99" s="7"/>
      <c r="X99" s="7"/>
      <c r="Y99" s="7"/>
      <c r="Z99" s="7"/>
      <c r="AA99" s="7"/>
      <c r="AB99" s="7"/>
      <c r="AC99" s="7"/>
      <c r="AD99" s="7"/>
      <c r="AE99" s="7"/>
      <c r="AF99" s="7"/>
      <c r="AG99" s="7"/>
      <c r="AH99" s="7"/>
      <c r="AI99" s="7"/>
      <c r="AJ99" s="7"/>
    </row>
    <row r="100" spans="1:36" ht="12.75" customHeight="1" x14ac:dyDescent="0.2">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row>
    <row r="101" spans="1:36" ht="12.75" customHeight="1" x14ac:dyDescent="0.2">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row>
    <row r="102" spans="1:36" ht="12.75" customHeight="1" x14ac:dyDescent="0.2">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row>
    <row r="103" spans="1:36" ht="12.75" customHeight="1" x14ac:dyDescent="0.2">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c r="AA103" s="7"/>
      <c r="AB103" s="7"/>
      <c r="AC103" s="7"/>
      <c r="AD103" s="7"/>
      <c r="AE103" s="7"/>
      <c r="AF103" s="7"/>
      <c r="AG103" s="7"/>
      <c r="AH103" s="7"/>
      <c r="AI103" s="7"/>
      <c r="AJ103" s="7"/>
    </row>
    <row r="104" spans="1:36" ht="12.75" customHeight="1" x14ac:dyDescent="0.2">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row>
    <row r="105" spans="1:36" ht="12.75" customHeight="1" x14ac:dyDescent="0.2">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row>
    <row r="106" spans="1:36" ht="12.75" customHeight="1" x14ac:dyDescent="0.2">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row>
    <row r="107" spans="1:36" ht="12.75" customHeight="1" x14ac:dyDescent="0.2">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c r="AA107" s="7"/>
      <c r="AB107" s="7"/>
      <c r="AC107" s="7"/>
      <c r="AD107" s="7"/>
      <c r="AE107" s="7"/>
      <c r="AF107" s="7"/>
      <c r="AG107" s="7"/>
      <c r="AH107" s="7"/>
      <c r="AI107" s="7"/>
      <c r="AJ107" s="7"/>
    </row>
    <row r="108" spans="1:36" ht="12.75" customHeight="1" x14ac:dyDescent="0.2">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c r="AA108" s="7"/>
      <c r="AB108" s="7"/>
      <c r="AC108" s="7"/>
      <c r="AD108" s="7"/>
      <c r="AE108" s="7"/>
      <c r="AF108" s="7"/>
      <c r="AG108" s="7"/>
      <c r="AH108" s="7"/>
      <c r="AI108" s="7"/>
      <c r="AJ108" s="7"/>
    </row>
    <row r="109" spans="1:36" ht="12.75" customHeight="1" x14ac:dyDescent="0.2">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c r="AA109" s="7"/>
      <c r="AB109" s="7"/>
      <c r="AC109" s="7"/>
      <c r="AD109" s="7"/>
      <c r="AE109" s="7"/>
      <c r="AF109" s="7"/>
      <c r="AG109" s="7"/>
      <c r="AH109" s="7"/>
      <c r="AI109" s="7"/>
      <c r="AJ109" s="7"/>
    </row>
    <row r="110" spans="1:36" ht="12.75" customHeight="1" x14ac:dyDescent="0.2">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c r="AA110" s="7"/>
      <c r="AB110" s="7"/>
      <c r="AC110" s="7"/>
      <c r="AD110" s="7"/>
      <c r="AE110" s="7"/>
      <c r="AF110" s="7"/>
      <c r="AG110" s="7"/>
      <c r="AH110" s="7"/>
      <c r="AI110" s="7"/>
      <c r="AJ110" s="7"/>
    </row>
    <row r="111" spans="1:36" ht="12.75" customHeight="1" x14ac:dyDescent="0.2">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c r="AA111" s="7"/>
      <c r="AB111" s="7"/>
      <c r="AC111" s="7"/>
      <c r="AD111" s="7"/>
      <c r="AE111" s="7"/>
      <c r="AF111" s="7"/>
      <c r="AG111" s="7"/>
      <c r="AH111" s="7"/>
      <c r="AI111" s="7"/>
      <c r="AJ111" s="7"/>
    </row>
    <row r="112" spans="1:36" ht="12.75" customHeight="1" x14ac:dyDescent="0.2">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c r="AA112" s="7"/>
      <c r="AB112" s="7"/>
      <c r="AC112" s="7"/>
      <c r="AD112" s="7"/>
      <c r="AE112" s="7"/>
      <c r="AF112" s="7"/>
      <c r="AG112" s="7"/>
      <c r="AH112" s="7"/>
      <c r="AI112" s="7"/>
      <c r="AJ112" s="7"/>
    </row>
    <row r="113" spans="1:36" ht="12.75" customHeight="1" x14ac:dyDescent="0.2">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c r="AA113" s="7"/>
      <c r="AB113" s="7"/>
      <c r="AC113" s="7"/>
      <c r="AD113" s="7"/>
      <c r="AE113" s="7"/>
      <c r="AF113" s="7"/>
      <c r="AG113" s="7"/>
      <c r="AH113" s="7"/>
      <c r="AI113" s="7"/>
      <c r="AJ113" s="7"/>
    </row>
    <row r="114" spans="1:36" ht="12.75" customHeight="1" x14ac:dyDescent="0.2">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c r="AA114" s="7"/>
      <c r="AB114" s="7"/>
      <c r="AC114" s="7"/>
      <c r="AD114" s="7"/>
      <c r="AE114" s="7"/>
      <c r="AF114" s="7"/>
      <c r="AG114" s="7"/>
      <c r="AH114" s="7"/>
      <c r="AI114" s="7"/>
      <c r="AJ114" s="7"/>
    </row>
    <row r="115" spans="1:36" ht="12.75" customHeight="1" x14ac:dyDescent="0.2">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row>
    <row r="116" spans="1:36" ht="12.75" customHeight="1" x14ac:dyDescent="0.2">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c r="AA116" s="7"/>
      <c r="AB116" s="7"/>
      <c r="AC116" s="7"/>
      <c r="AD116" s="7"/>
      <c r="AE116" s="7"/>
      <c r="AF116" s="7"/>
      <c r="AG116" s="7"/>
      <c r="AH116" s="7"/>
      <c r="AI116" s="7"/>
      <c r="AJ116" s="7"/>
    </row>
    <row r="117" spans="1:36" ht="12.75" customHeight="1" x14ac:dyDescent="0.2">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c r="AA117" s="7"/>
      <c r="AB117" s="7"/>
      <c r="AC117" s="7"/>
      <c r="AD117" s="7"/>
      <c r="AE117" s="7"/>
      <c r="AF117" s="7"/>
      <c r="AG117" s="7"/>
      <c r="AH117" s="7"/>
      <c r="AI117" s="7"/>
      <c r="AJ117" s="7"/>
    </row>
    <row r="118" spans="1:36" ht="12.75" customHeight="1" x14ac:dyDescent="0.2">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row>
    <row r="119" spans="1:36" ht="12.75" customHeight="1" x14ac:dyDescent="0.2">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7"/>
      <c r="AG119" s="7"/>
      <c r="AH119" s="7"/>
      <c r="AI119" s="7"/>
      <c r="AJ119" s="7"/>
    </row>
    <row r="120" spans="1:36" ht="12.75" customHeight="1" x14ac:dyDescent="0.2">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c r="AA120" s="7"/>
      <c r="AB120" s="7"/>
      <c r="AC120" s="7"/>
      <c r="AD120" s="7"/>
      <c r="AE120" s="7"/>
      <c r="AF120" s="7"/>
      <c r="AG120" s="7"/>
      <c r="AH120" s="7"/>
      <c r="AI120" s="7"/>
      <c r="AJ120" s="7"/>
    </row>
    <row r="121" spans="1:36" ht="12.75" customHeight="1" x14ac:dyDescent="0.2">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c r="AA121" s="7"/>
      <c r="AB121" s="7"/>
      <c r="AC121" s="7"/>
      <c r="AD121" s="7"/>
      <c r="AE121" s="7"/>
      <c r="AF121" s="7"/>
      <c r="AG121" s="7"/>
      <c r="AH121" s="7"/>
      <c r="AI121" s="7"/>
      <c r="AJ121" s="7"/>
    </row>
    <row r="122" spans="1:36" ht="12.75" customHeight="1" x14ac:dyDescent="0.2">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c r="AA122" s="7"/>
      <c r="AB122" s="7"/>
      <c r="AC122" s="7"/>
      <c r="AD122" s="7"/>
      <c r="AE122" s="7"/>
      <c r="AF122" s="7"/>
      <c r="AG122" s="7"/>
      <c r="AH122" s="7"/>
      <c r="AI122" s="7"/>
      <c r="AJ122" s="7"/>
    </row>
    <row r="123" spans="1:36" ht="12.75" customHeight="1" x14ac:dyDescent="0.2">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c r="AA123" s="7"/>
      <c r="AB123" s="7"/>
      <c r="AC123" s="7"/>
      <c r="AD123" s="7"/>
      <c r="AE123" s="7"/>
      <c r="AF123" s="7"/>
      <c r="AG123" s="7"/>
      <c r="AH123" s="7"/>
      <c r="AI123" s="7"/>
      <c r="AJ123" s="7"/>
    </row>
    <row r="124" spans="1:36" ht="12.75" customHeight="1" x14ac:dyDescent="0.2">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c r="AA124" s="7"/>
      <c r="AB124" s="7"/>
      <c r="AC124" s="7"/>
      <c r="AD124" s="7"/>
      <c r="AE124" s="7"/>
      <c r="AF124" s="7"/>
      <c r="AG124" s="7"/>
      <c r="AH124" s="7"/>
      <c r="AI124" s="7"/>
      <c r="AJ124" s="7"/>
    </row>
    <row r="125" spans="1:36" ht="12.75" customHeight="1" x14ac:dyDescent="0.2">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c r="AA125" s="7"/>
      <c r="AB125" s="7"/>
      <c r="AC125" s="7"/>
      <c r="AD125" s="7"/>
      <c r="AE125" s="7"/>
      <c r="AF125" s="7"/>
      <c r="AG125" s="7"/>
      <c r="AH125" s="7"/>
      <c r="AI125" s="7"/>
      <c r="AJ125" s="7"/>
    </row>
    <row r="126" spans="1:36" ht="12.75" customHeight="1" x14ac:dyDescent="0.2">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c r="AA126" s="7"/>
      <c r="AB126" s="7"/>
      <c r="AC126" s="7"/>
      <c r="AD126" s="7"/>
      <c r="AE126" s="7"/>
      <c r="AF126" s="7"/>
      <c r="AG126" s="7"/>
      <c r="AH126" s="7"/>
      <c r="AI126" s="7"/>
      <c r="AJ126" s="7"/>
    </row>
    <row r="127" spans="1:36" ht="12.75" customHeight="1" x14ac:dyDescent="0.2">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c r="AA127" s="7"/>
      <c r="AB127" s="7"/>
      <c r="AC127" s="7"/>
      <c r="AD127" s="7"/>
      <c r="AE127" s="7"/>
      <c r="AF127" s="7"/>
      <c r="AG127" s="7"/>
      <c r="AH127" s="7"/>
      <c r="AI127" s="7"/>
      <c r="AJ127" s="7"/>
    </row>
    <row r="128" spans="1:36" ht="12.75" customHeight="1" x14ac:dyDescent="0.2">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c r="AA128" s="7"/>
      <c r="AB128" s="7"/>
      <c r="AC128" s="7"/>
      <c r="AD128" s="7"/>
      <c r="AE128" s="7"/>
      <c r="AF128" s="7"/>
      <c r="AG128" s="7"/>
      <c r="AH128" s="7"/>
      <c r="AI128" s="7"/>
      <c r="AJ128" s="7"/>
    </row>
    <row r="129" spans="1:36" ht="12.75" customHeight="1" x14ac:dyDescent="0.2">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c r="AA129" s="7"/>
      <c r="AB129" s="7"/>
      <c r="AC129" s="7"/>
      <c r="AD129" s="7"/>
      <c r="AE129" s="7"/>
      <c r="AF129" s="7"/>
      <c r="AG129" s="7"/>
      <c r="AH129" s="7"/>
      <c r="AI129" s="7"/>
      <c r="AJ129" s="7"/>
    </row>
    <row r="130" spans="1:36" ht="12.75" customHeight="1" x14ac:dyDescent="0.2">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c r="AA130" s="7"/>
      <c r="AB130" s="7"/>
      <c r="AC130" s="7"/>
      <c r="AD130" s="7"/>
      <c r="AE130" s="7"/>
      <c r="AF130" s="7"/>
      <c r="AG130" s="7"/>
      <c r="AH130" s="7"/>
      <c r="AI130" s="7"/>
      <c r="AJ130" s="7"/>
    </row>
    <row r="131" spans="1:36" ht="12.75" customHeight="1" x14ac:dyDescent="0.2">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c r="AA131" s="7"/>
      <c r="AB131" s="7"/>
      <c r="AC131" s="7"/>
      <c r="AD131" s="7"/>
      <c r="AE131" s="7"/>
      <c r="AF131" s="7"/>
      <c r="AG131" s="7"/>
      <c r="AH131" s="7"/>
      <c r="AI131" s="7"/>
      <c r="AJ131" s="7"/>
    </row>
    <row r="132" spans="1:36" ht="12.75" customHeight="1" x14ac:dyDescent="0.2">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c r="AA132" s="7"/>
      <c r="AB132" s="7"/>
      <c r="AC132" s="7"/>
      <c r="AD132" s="7"/>
      <c r="AE132" s="7"/>
      <c r="AF132" s="7"/>
      <c r="AG132" s="7"/>
      <c r="AH132" s="7"/>
      <c r="AI132" s="7"/>
      <c r="AJ132" s="7"/>
    </row>
    <row r="133" spans="1:36" ht="12.75" customHeight="1" x14ac:dyDescent="0.2">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c r="AA133" s="7"/>
      <c r="AB133" s="7"/>
      <c r="AC133" s="7"/>
      <c r="AD133" s="7"/>
      <c r="AE133" s="7"/>
      <c r="AF133" s="7"/>
      <c r="AG133" s="7"/>
      <c r="AH133" s="7"/>
      <c r="AI133" s="7"/>
      <c r="AJ133" s="7"/>
    </row>
    <row r="134" spans="1:36" ht="12.75" customHeight="1" x14ac:dyDescent="0.2">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c r="AA134" s="7"/>
      <c r="AB134" s="7"/>
      <c r="AC134" s="7"/>
      <c r="AD134" s="7"/>
      <c r="AE134" s="7"/>
      <c r="AF134" s="7"/>
      <c r="AG134" s="7"/>
      <c r="AH134" s="7"/>
      <c r="AI134" s="7"/>
      <c r="AJ134" s="7"/>
    </row>
    <row r="135" spans="1:36" ht="12.75" customHeight="1" x14ac:dyDescent="0.2">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c r="AA135" s="7"/>
      <c r="AB135" s="7"/>
      <c r="AC135" s="7"/>
      <c r="AD135" s="7"/>
      <c r="AE135" s="7"/>
      <c r="AF135" s="7"/>
      <c r="AG135" s="7"/>
      <c r="AH135" s="7"/>
      <c r="AI135" s="7"/>
      <c r="AJ135" s="7"/>
    </row>
    <row r="136" spans="1:36" ht="12.75" customHeight="1" x14ac:dyDescent="0.2">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c r="AA136" s="7"/>
      <c r="AB136" s="7"/>
      <c r="AC136" s="7"/>
      <c r="AD136" s="7"/>
      <c r="AE136" s="7"/>
      <c r="AF136" s="7"/>
      <c r="AG136" s="7"/>
      <c r="AH136" s="7"/>
      <c r="AI136" s="7"/>
      <c r="AJ136" s="7"/>
    </row>
    <row r="137" spans="1:36" ht="12.75" customHeight="1" x14ac:dyDescent="0.2">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c r="AA137" s="7"/>
      <c r="AB137" s="7"/>
      <c r="AC137" s="7"/>
      <c r="AD137" s="7"/>
      <c r="AE137" s="7"/>
      <c r="AF137" s="7"/>
      <c r="AG137" s="7"/>
      <c r="AH137" s="7"/>
      <c r="AI137" s="7"/>
      <c r="AJ137" s="7"/>
    </row>
    <row r="138" spans="1:36" ht="12.75" customHeight="1" x14ac:dyDescent="0.2">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c r="AA138" s="7"/>
      <c r="AB138" s="7"/>
      <c r="AC138" s="7"/>
      <c r="AD138" s="7"/>
      <c r="AE138" s="7"/>
      <c r="AF138" s="7"/>
      <c r="AG138" s="7"/>
      <c r="AH138" s="7"/>
      <c r="AI138" s="7"/>
      <c r="AJ138" s="7"/>
    </row>
    <row r="139" spans="1:36" ht="12.75" customHeight="1" x14ac:dyDescent="0.2">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c r="AA139" s="7"/>
      <c r="AB139" s="7"/>
      <c r="AC139" s="7"/>
      <c r="AD139" s="7"/>
      <c r="AE139" s="7"/>
      <c r="AF139" s="7"/>
      <c r="AG139" s="7"/>
      <c r="AH139" s="7"/>
      <c r="AI139" s="7"/>
      <c r="AJ139" s="7"/>
    </row>
    <row r="140" spans="1:36" ht="12.75" customHeight="1" x14ac:dyDescent="0.2">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c r="AA140" s="7"/>
      <c r="AB140" s="7"/>
      <c r="AC140" s="7"/>
      <c r="AD140" s="7"/>
      <c r="AE140" s="7"/>
      <c r="AF140" s="7"/>
      <c r="AG140" s="7"/>
      <c r="AH140" s="7"/>
      <c r="AI140" s="7"/>
      <c r="AJ140" s="7"/>
    </row>
    <row r="141" spans="1:36" ht="12.75" customHeight="1" x14ac:dyDescent="0.2">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c r="AA141" s="7"/>
      <c r="AB141" s="7"/>
      <c r="AC141" s="7"/>
      <c r="AD141" s="7"/>
      <c r="AE141" s="7"/>
      <c r="AF141" s="7"/>
      <c r="AG141" s="7"/>
      <c r="AH141" s="7"/>
      <c r="AI141" s="7"/>
      <c r="AJ141" s="7"/>
    </row>
    <row r="142" spans="1:36" ht="12.75" customHeight="1" x14ac:dyDescent="0.2">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c r="AA142" s="7"/>
      <c r="AB142" s="7"/>
      <c r="AC142" s="7"/>
      <c r="AD142" s="7"/>
      <c r="AE142" s="7"/>
      <c r="AF142" s="7"/>
      <c r="AG142" s="7"/>
      <c r="AH142" s="7"/>
      <c r="AI142" s="7"/>
      <c r="AJ142" s="7"/>
    </row>
    <row r="143" spans="1:36" ht="12.75" customHeight="1" x14ac:dyDescent="0.2">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c r="AA143" s="7"/>
      <c r="AB143" s="7"/>
      <c r="AC143" s="7"/>
      <c r="AD143" s="7"/>
      <c r="AE143" s="7"/>
      <c r="AF143" s="7"/>
      <c r="AG143" s="7"/>
      <c r="AH143" s="7"/>
      <c r="AI143" s="7"/>
      <c r="AJ143" s="7"/>
    </row>
    <row r="144" spans="1:36" ht="12.75" customHeight="1" x14ac:dyDescent="0.2">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c r="AA144" s="7"/>
      <c r="AB144" s="7"/>
      <c r="AC144" s="7"/>
      <c r="AD144" s="7"/>
      <c r="AE144" s="7"/>
      <c r="AF144" s="7"/>
      <c r="AG144" s="7"/>
      <c r="AH144" s="7"/>
      <c r="AI144" s="7"/>
      <c r="AJ144" s="7"/>
    </row>
    <row r="145" spans="1:36" ht="12.75" customHeight="1" x14ac:dyDescent="0.2">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c r="AA145" s="7"/>
      <c r="AB145" s="7"/>
      <c r="AC145" s="7"/>
      <c r="AD145" s="7"/>
      <c r="AE145" s="7"/>
      <c r="AF145" s="7"/>
      <c r="AG145" s="7"/>
      <c r="AH145" s="7"/>
      <c r="AI145" s="7"/>
      <c r="AJ145" s="7"/>
    </row>
    <row r="146" spans="1:36" ht="12.75" customHeight="1" x14ac:dyDescent="0.2">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c r="AA146" s="7"/>
      <c r="AB146" s="7"/>
      <c r="AC146" s="7"/>
      <c r="AD146" s="7"/>
      <c r="AE146" s="7"/>
      <c r="AF146" s="7"/>
      <c r="AG146" s="7"/>
      <c r="AH146" s="7"/>
      <c r="AI146" s="7"/>
      <c r="AJ146" s="7"/>
    </row>
    <row r="147" spans="1:36" ht="12.75" customHeight="1" x14ac:dyDescent="0.2">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c r="AA147" s="7"/>
      <c r="AB147" s="7"/>
      <c r="AC147" s="7"/>
      <c r="AD147" s="7"/>
      <c r="AE147" s="7"/>
      <c r="AF147" s="7"/>
      <c r="AG147" s="7"/>
      <c r="AH147" s="7"/>
      <c r="AI147" s="7"/>
      <c r="AJ147" s="7"/>
    </row>
    <row r="148" spans="1:36" ht="12.75" customHeight="1" x14ac:dyDescent="0.2">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c r="AA148" s="7"/>
      <c r="AB148" s="7"/>
      <c r="AC148" s="7"/>
      <c r="AD148" s="7"/>
      <c r="AE148" s="7"/>
      <c r="AF148" s="7"/>
      <c r="AG148" s="7"/>
      <c r="AH148" s="7"/>
      <c r="AI148" s="7"/>
      <c r="AJ148" s="7"/>
    </row>
    <row r="149" spans="1:36" ht="12.75" customHeight="1" x14ac:dyDescent="0.2">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c r="AA149" s="7"/>
      <c r="AB149" s="7"/>
      <c r="AC149" s="7"/>
      <c r="AD149" s="7"/>
      <c r="AE149" s="7"/>
      <c r="AF149" s="7"/>
      <c r="AG149" s="7"/>
      <c r="AH149" s="7"/>
      <c r="AI149" s="7"/>
      <c r="AJ149" s="7"/>
    </row>
    <row r="150" spans="1:36" ht="12.75" customHeight="1" x14ac:dyDescent="0.2">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c r="AA150" s="7"/>
      <c r="AB150" s="7"/>
      <c r="AC150" s="7"/>
      <c r="AD150" s="7"/>
      <c r="AE150" s="7"/>
      <c r="AF150" s="7"/>
      <c r="AG150" s="7"/>
      <c r="AH150" s="7"/>
      <c r="AI150" s="7"/>
      <c r="AJ150" s="7"/>
    </row>
    <row r="151" spans="1:36" ht="12.75" customHeight="1" x14ac:dyDescent="0.2">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c r="AA151" s="7"/>
      <c r="AB151" s="7"/>
      <c r="AC151" s="7"/>
      <c r="AD151" s="7"/>
      <c r="AE151" s="7"/>
      <c r="AF151" s="7"/>
      <c r="AG151" s="7"/>
      <c r="AH151" s="7"/>
      <c r="AI151" s="7"/>
      <c r="AJ151" s="7"/>
    </row>
    <row r="152" spans="1:36" ht="12.75" customHeight="1" x14ac:dyDescent="0.2">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c r="AA152" s="7"/>
      <c r="AB152" s="7"/>
      <c r="AC152" s="7"/>
      <c r="AD152" s="7"/>
      <c r="AE152" s="7"/>
      <c r="AF152" s="7"/>
      <c r="AG152" s="7"/>
      <c r="AH152" s="7"/>
      <c r="AI152" s="7"/>
      <c r="AJ152" s="7"/>
    </row>
    <row r="153" spans="1:36" ht="12.75" customHeight="1" x14ac:dyDescent="0.2">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c r="AA153" s="7"/>
      <c r="AB153" s="7"/>
      <c r="AC153" s="7"/>
      <c r="AD153" s="7"/>
      <c r="AE153" s="7"/>
      <c r="AF153" s="7"/>
      <c r="AG153" s="7"/>
      <c r="AH153" s="7"/>
      <c r="AI153" s="7"/>
      <c r="AJ153" s="7"/>
    </row>
    <row r="154" spans="1:36" ht="12.75" customHeight="1" x14ac:dyDescent="0.2">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c r="AA154" s="7"/>
      <c r="AB154" s="7"/>
      <c r="AC154" s="7"/>
      <c r="AD154" s="7"/>
      <c r="AE154" s="7"/>
      <c r="AF154" s="7"/>
      <c r="AG154" s="7"/>
      <c r="AH154" s="7"/>
      <c r="AI154" s="7"/>
      <c r="AJ154" s="7"/>
    </row>
    <row r="155" spans="1:36" ht="12.75" customHeight="1" x14ac:dyDescent="0.2">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c r="AA155" s="7"/>
      <c r="AB155" s="7"/>
      <c r="AC155" s="7"/>
      <c r="AD155" s="7"/>
      <c r="AE155" s="7"/>
      <c r="AF155" s="7"/>
      <c r="AG155" s="7"/>
      <c r="AH155" s="7"/>
      <c r="AI155" s="7"/>
      <c r="AJ155" s="7"/>
    </row>
    <row r="156" spans="1:36" ht="12.75" customHeight="1" x14ac:dyDescent="0.2">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c r="AA156" s="7"/>
      <c r="AB156" s="7"/>
      <c r="AC156" s="7"/>
      <c r="AD156" s="7"/>
      <c r="AE156" s="7"/>
      <c r="AF156" s="7"/>
      <c r="AG156" s="7"/>
      <c r="AH156" s="7"/>
      <c r="AI156" s="7"/>
      <c r="AJ156" s="7"/>
    </row>
    <row r="157" spans="1:36" ht="12.75" customHeight="1" x14ac:dyDescent="0.2">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c r="AA157" s="7"/>
      <c r="AB157" s="7"/>
      <c r="AC157" s="7"/>
      <c r="AD157" s="7"/>
      <c r="AE157" s="7"/>
      <c r="AF157" s="7"/>
      <c r="AG157" s="7"/>
      <c r="AH157" s="7"/>
      <c r="AI157" s="7"/>
      <c r="AJ157" s="7"/>
    </row>
    <row r="158" spans="1:36" ht="12.75" customHeight="1" x14ac:dyDescent="0.2">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c r="AA158" s="7"/>
      <c r="AB158" s="7"/>
      <c r="AC158" s="7"/>
      <c r="AD158" s="7"/>
      <c r="AE158" s="7"/>
      <c r="AF158" s="7"/>
      <c r="AG158" s="7"/>
      <c r="AH158" s="7"/>
      <c r="AI158" s="7"/>
      <c r="AJ158" s="7"/>
    </row>
    <row r="159" spans="1:36" ht="12.75" customHeight="1" x14ac:dyDescent="0.2">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c r="AA159" s="7"/>
      <c r="AB159" s="7"/>
      <c r="AC159" s="7"/>
      <c r="AD159" s="7"/>
      <c r="AE159" s="7"/>
      <c r="AF159" s="7"/>
      <c r="AG159" s="7"/>
      <c r="AH159" s="7"/>
      <c r="AI159" s="7"/>
      <c r="AJ159" s="7"/>
    </row>
    <row r="160" spans="1:36" ht="12.75" customHeight="1" x14ac:dyDescent="0.2">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c r="AA160" s="7"/>
      <c r="AB160" s="7"/>
      <c r="AC160" s="7"/>
      <c r="AD160" s="7"/>
      <c r="AE160" s="7"/>
      <c r="AF160" s="7"/>
      <c r="AG160" s="7"/>
      <c r="AH160" s="7"/>
      <c r="AI160" s="7"/>
      <c r="AJ160" s="7"/>
    </row>
    <row r="161" spans="1:36" ht="12.75" customHeight="1" x14ac:dyDescent="0.2">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c r="AA161" s="7"/>
      <c r="AB161" s="7"/>
      <c r="AC161" s="7"/>
      <c r="AD161" s="7"/>
      <c r="AE161" s="7"/>
      <c r="AF161" s="7"/>
      <c r="AG161" s="7"/>
      <c r="AH161" s="7"/>
      <c r="AI161" s="7"/>
      <c r="AJ161" s="7"/>
    </row>
    <row r="162" spans="1:36" ht="12.75" customHeight="1" x14ac:dyDescent="0.2">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c r="AA162" s="7"/>
      <c r="AB162" s="7"/>
      <c r="AC162" s="7"/>
      <c r="AD162" s="7"/>
      <c r="AE162" s="7"/>
      <c r="AF162" s="7"/>
      <c r="AG162" s="7"/>
      <c r="AH162" s="7"/>
      <c r="AI162" s="7"/>
      <c r="AJ162" s="7"/>
    </row>
    <row r="163" spans="1:36" ht="12.75" customHeight="1" x14ac:dyDescent="0.2">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c r="AA163" s="7"/>
      <c r="AB163" s="7"/>
      <c r="AC163" s="7"/>
      <c r="AD163" s="7"/>
      <c r="AE163" s="7"/>
      <c r="AF163" s="7"/>
      <c r="AG163" s="7"/>
      <c r="AH163" s="7"/>
      <c r="AI163" s="7"/>
      <c r="AJ163" s="7"/>
    </row>
    <row r="164" spans="1:36" ht="12.75" customHeight="1" x14ac:dyDescent="0.2">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c r="AA164" s="7"/>
      <c r="AB164" s="7"/>
      <c r="AC164" s="7"/>
      <c r="AD164" s="7"/>
      <c r="AE164" s="7"/>
      <c r="AF164" s="7"/>
      <c r="AG164" s="7"/>
      <c r="AH164" s="7"/>
      <c r="AI164" s="7"/>
      <c r="AJ164" s="7"/>
    </row>
    <row r="165" spans="1:36" ht="12.75" customHeight="1" x14ac:dyDescent="0.2">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c r="AA165" s="7"/>
      <c r="AB165" s="7"/>
      <c r="AC165" s="7"/>
      <c r="AD165" s="7"/>
      <c r="AE165" s="7"/>
      <c r="AF165" s="7"/>
      <c r="AG165" s="7"/>
      <c r="AH165" s="7"/>
      <c r="AI165" s="7"/>
      <c r="AJ165" s="7"/>
    </row>
    <row r="166" spans="1:36" ht="12.75" customHeight="1" x14ac:dyDescent="0.2">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c r="AA166" s="7"/>
      <c r="AB166" s="7"/>
      <c r="AC166" s="7"/>
      <c r="AD166" s="7"/>
      <c r="AE166" s="7"/>
      <c r="AF166" s="7"/>
      <c r="AG166" s="7"/>
      <c r="AH166" s="7"/>
      <c r="AI166" s="7"/>
      <c r="AJ166" s="7"/>
    </row>
    <row r="167" spans="1:36" ht="12.75" customHeight="1" x14ac:dyDescent="0.2">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c r="AA167" s="7"/>
      <c r="AB167" s="7"/>
      <c r="AC167" s="7"/>
      <c r="AD167" s="7"/>
      <c r="AE167" s="7"/>
      <c r="AF167" s="7"/>
      <c r="AG167" s="7"/>
      <c r="AH167" s="7"/>
      <c r="AI167" s="7"/>
      <c r="AJ167" s="7"/>
    </row>
    <row r="168" spans="1:36" ht="12.75" customHeight="1" x14ac:dyDescent="0.2">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c r="AA168" s="7"/>
      <c r="AB168" s="7"/>
      <c r="AC168" s="7"/>
      <c r="AD168" s="7"/>
      <c r="AE168" s="7"/>
      <c r="AF168" s="7"/>
      <c r="AG168" s="7"/>
      <c r="AH168" s="7"/>
      <c r="AI168" s="7"/>
      <c r="AJ168" s="7"/>
    </row>
    <row r="169" spans="1:36" ht="12.75" customHeight="1" x14ac:dyDescent="0.2">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c r="AA169" s="7"/>
      <c r="AB169" s="7"/>
      <c r="AC169" s="7"/>
      <c r="AD169" s="7"/>
      <c r="AE169" s="7"/>
      <c r="AF169" s="7"/>
      <c r="AG169" s="7"/>
      <c r="AH169" s="7"/>
      <c r="AI169" s="7"/>
      <c r="AJ169" s="7"/>
    </row>
    <row r="170" spans="1:36" ht="12.75" customHeight="1" x14ac:dyDescent="0.2">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c r="AA170" s="7"/>
      <c r="AB170" s="7"/>
      <c r="AC170" s="7"/>
      <c r="AD170" s="7"/>
      <c r="AE170" s="7"/>
      <c r="AF170" s="7"/>
      <c r="AG170" s="7"/>
      <c r="AH170" s="7"/>
      <c r="AI170" s="7"/>
      <c r="AJ170" s="7"/>
    </row>
    <row r="171" spans="1:36" ht="12.75" customHeight="1" x14ac:dyDescent="0.2">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c r="AA171" s="7"/>
      <c r="AB171" s="7"/>
      <c r="AC171" s="7"/>
      <c r="AD171" s="7"/>
      <c r="AE171" s="7"/>
      <c r="AF171" s="7"/>
      <c r="AG171" s="7"/>
      <c r="AH171" s="7"/>
      <c r="AI171" s="7"/>
      <c r="AJ171" s="7"/>
    </row>
    <row r="172" spans="1:36" ht="12.75" customHeight="1" x14ac:dyDescent="0.2">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c r="AA172" s="7"/>
      <c r="AB172" s="7"/>
      <c r="AC172" s="7"/>
      <c r="AD172" s="7"/>
      <c r="AE172" s="7"/>
      <c r="AF172" s="7"/>
      <c r="AG172" s="7"/>
      <c r="AH172" s="7"/>
      <c r="AI172" s="7"/>
      <c r="AJ172" s="7"/>
    </row>
    <row r="173" spans="1:36" ht="12.75" customHeight="1" x14ac:dyDescent="0.2">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c r="AA173" s="7"/>
      <c r="AB173" s="7"/>
      <c r="AC173" s="7"/>
      <c r="AD173" s="7"/>
      <c r="AE173" s="7"/>
      <c r="AF173" s="7"/>
      <c r="AG173" s="7"/>
      <c r="AH173" s="7"/>
      <c r="AI173" s="7"/>
      <c r="AJ173" s="7"/>
    </row>
    <row r="174" spans="1:36" ht="12.75" customHeight="1" x14ac:dyDescent="0.2">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c r="AA174" s="7"/>
      <c r="AB174" s="7"/>
      <c r="AC174" s="7"/>
      <c r="AD174" s="7"/>
      <c r="AE174" s="7"/>
      <c r="AF174" s="7"/>
      <c r="AG174" s="7"/>
      <c r="AH174" s="7"/>
      <c r="AI174" s="7"/>
      <c r="AJ174" s="7"/>
    </row>
    <row r="175" spans="1:36" ht="12.75" customHeight="1" x14ac:dyDescent="0.2">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c r="AA175" s="7"/>
      <c r="AB175" s="7"/>
      <c r="AC175" s="7"/>
      <c r="AD175" s="7"/>
      <c r="AE175" s="7"/>
      <c r="AF175" s="7"/>
      <c r="AG175" s="7"/>
      <c r="AH175" s="7"/>
      <c r="AI175" s="7"/>
      <c r="AJ175" s="7"/>
    </row>
    <row r="176" spans="1:36" ht="12.75" customHeight="1" x14ac:dyDescent="0.2">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c r="AA176" s="7"/>
      <c r="AB176" s="7"/>
      <c r="AC176" s="7"/>
      <c r="AD176" s="7"/>
      <c r="AE176" s="7"/>
      <c r="AF176" s="7"/>
      <c r="AG176" s="7"/>
      <c r="AH176" s="7"/>
      <c r="AI176" s="7"/>
      <c r="AJ176" s="7"/>
    </row>
    <row r="177" spans="1:36" ht="12.75" customHeight="1" x14ac:dyDescent="0.2">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c r="AA177" s="7"/>
      <c r="AB177" s="7"/>
      <c r="AC177" s="7"/>
      <c r="AD177" s="7"/>
      <c r="AE177" s="7"/>
      <c r="AF177" s="7"/>
      <c r="AG177" s="7"/>
      <c r="AH177" s="7"/>
      <c r="AI177" s="7"/>
      <c r="AJ177" s="7"/>
    </row>
    <row r="178" spans="1:36" ht="12.75" customHeight="1" x14ac:dyDescent="0.2">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c r="AA178" s="7"/>
      <c r="AB178" s="7"/>
      <c r="AC178" s="7"/>
      <c r="AD178" s="7"/>
      <c r="AE178" s="7"/>
      <c r="AF178" s="7"/>
      <c r="AG178" s="7"/>
      <c r="AH178" s="7"/>
      <c r="AI178" s="7"/>
      <c r="AJ178" s="7"/>
    </row>
    <row r="179" spans="1:36" ht="12.75" customHeight="1" x14ac:dyDescent="0.2">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c r="AA179" s="7"/>
      <c r="AB179" s="7"/>
      <c r="AC179" s="7"/>
      <c r="AD179" s="7"/>
      <c r="AE179" s="7"/>
      <c r="AF179" s="7"/>
      <c r="AG179" s="7"/>
      <c r="AH179" s="7"/>
      <c r="AI179" s="7"/>
      <c r="AJ179" s="7"/>
    </row>
    <row r="180" spans="1:36" ht="12.75" customHeight="1" x14ac:dyDescent="0.2">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c r="AA180" s="7"/>
      <c r="AB180" s="7"/>
      <c r="AC180" s="7"/>
      <c r="AD180" s="7"/>
      <c r="AE180" s="7"/>
      <c r="AF180" s="7"/>
      <c r="AG180" s="7"/>
      <c r="AH180" s="7"/>
      <c r="AI180" s="7"/>
      <c r="AJ180" s="7"/>
    </row>
    <row r="181" spans="1:36" ht="12.75" customHeight="1" x14ac:dyDescent="0.2">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c r="AA181" s="7"/>
      <c r="AB181" s="7"/>
      <c r="AC181" s="7"/>
      <c r="AD181" s="7"/>
      <c r="AE181" s="7"/>
      <c r="AF181" s="7"/>
      <c r="AG181" s="7"/>
      <c r="AH181" s="7"/>
      <c r="AI181" s="7"/>
      <c r="AJ181" s="7"/>
    </row>
    <row r="182" spans="1:36" ht="12.75" customHeight="1" x14ac:dyDescent="0.2">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c r="AA182" s="7"/>
      <c r="AB182" s="7"/>
      <c r="AC182" s="7"/>
      <c r="AD182" s="7"/>
      <c r="AE182" s="7"/>
      <c r="AF182" s="7"/>
      <c r="AG182" s="7"/>
      <c r="AH182" s="7"/>
      <c r="AI182" s="7"/>
      <c r="AJ182" s="7"/>
    </row>
    <row r="183" spans="1:36" ht="12.75" customHeight="1" x14ac:dyDescent="0.2">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c r="AA183" s="7"/>
      <c r="AB183" s="7"/>
      <c r="AC183" s="7"/>
      <c r="AD183" s="7"/>
      <c r="AE183" s="7"/>
      <c r="AF183" s="7"/>
      <c r="AG183" s="7"/>
      <c r="AH183" s="7"/>
      <c r="AI183" s="7"/>
      <c r="AJ183" s="7"/>
    </row>
    <row r="184" spans="1:36" ht="12.75" customHeight="1" x14ac:dyDescent="0.2">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c r="AA184" s="7"/>
      <c r="AB184" s="7"/>
      <c r="AC184" s="7"/>
      <c r="AD184" s="7"/>
      <c r="AE184" s="7"/>
      <c r="AF184" s="7"/>
      <c r="AG184" s="7"/>
      <c r="AH184" s="7"/>
      <c r="AI184" s="7"/>
      <c r="AJ184" s="7"/>
    </row>
    <row r="185" spans="1:36" ht="12.75" customHeight="1" x14ac:dyDescent="0.2">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c r="AA185" s="7"/>
      <c r="AB185" s="7"/>
      <c r="AC185" s="7"/>
      <c r="AD185" s="7"/>
      <c r="AE185" s="7"/>
      <c r="AF185" s="7"/>
      <c r="AG185" s="7"/>
      <c r="AH185" s="7"/>
      <c r="AI185" s="7"/>
      <c r="AJ185" s="7"/>
    </row>
    <row r="186" spans="1:36" ht="12.75" customHeight="1" x14ac:dyDescent="0.2">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c r="AA186" s="7"/>
      <c r="AB186" s="7"/>
      <c r="AC186" s="7"/>
      <c r="AD186" s="7"/>
      <c r="AE186" s="7"/>
      <c r="AF186" s="7"/>
      <c r="AG186" s="7"/>
      <c r="AH186" s="7"/>
      <c r="AI186" s="7"/>
      <c r="AJ186" s="7"/>
    </row>
    <row r="187" spans="1:36" ht="12.75" customHeight="1" x14ac:dyDescent="0.2">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c r="AA187" s="7"/>
      <c r="AB187" s="7"/>
      <c r="AC187" s="7"/>
      <c r="AD187" s="7"/>
      <c r="AE187" s="7"/>
      <c r="AF187" s="7"/>
      <c r="AG187" s="7"/>
      <c r="AH187" s="7"/>
      <c r="AI187" s="7"/>
      <c r="AJ187" s="7"/>
    </row>
    <row r="188" spans="1:36" ht="12.75" customHeight="1" x14ac:dyDescent="0.2">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c r="AA188" s="7"/>
      <c r="AB188" s="7"/>
      <c r="AC188" s="7"/>
      <c r="AD188" s="7"/>
      <c r="AE188" s="7"/>
      <c r="AF188" s="7"/>
      <c r="AG188" s="7"/>
      <c r="AH188" s="7"/>
      <c r="AI188" s="7"/>
      <c r="AJ188" s="7"/>
    </row>
    <row r="189" spans="1:36" ht="12.75" customHeight="1" x14ac:dyDescent="0.2">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c r="AA189" s="7"/>
      <c r="AB189" s="7"/>
      <c r="AC189" s="7"/>
      <c r="AD189" s="7"/>
      <c r="AE189" s="7"/>
      <c r="AF189" s="7"/>
      <c r="AG189" s="7"/>
      <c r="AH189" s="7"/>
      <c r="AI189" s="7"/>
      <c r="AJ189" s="7"/>
    </row>
    <row r="190" spans="1:36" ht="12.75" customHeight="1" x14ac:dyDescent="0.2">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c r="AA190" s="7"/>
      <c r="AB190" s="7"/>
      <c r="AC190" s="7"/>
      <c r="AD190" s="7"/>
      <c r="AE190" s="7"/>
      <c r="AF190" s="7"/>
      <c r="AG190" s="7"/>
      <c r="AH190" s="7"/>
      <c r="AI190" s="7"/>
      <c r="AJ190" s="7"/>
    </row>
    <row r="191" spans="1:36" ht="12.75" customHeight="1" x14ac:dyDescent="0.2">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c r="AA191" s="7"/>
      <c r="AB191" s="7"/>
      <c r="AC191" s="7"/>
      <c r="AD191" s="7"/>
      <c r="AE191" s="7"/>
      <c r="AF191" s="7"/>
      <c r="AG191" s="7"/>
      <c r="AH191" s="7"/>
      <c r="AI191" s="7"/>
      <c r="AJ191" s="7"/>
    </row>
    <row r="192" spans="1:36" ht="12.75" customHeight="1" x14ac:dyDescent="0.2">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c r="AA192" s="7"/>
      <c r="AB192" s="7"/>
      <c r="AC192" s="7"/>
      <c r="AD192" s="7"/>
      <c r="AE192" s="7"/>
      <c r="AF192" s="7"/>
      <c r="AG192" s="7"/>
      <c r="AH192" s="7"/>
      <c r="AI192" s="7"/>
      <c r="AJ192" s="7"/>
    </row>
    <row r="193" spans="1:36" ht="12.75" customHeight="1" x14ac:dyDescent="0.2">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c r="AA193" s="7"/>
      <c r="AB193" s="7"/>
      <c r="AC193" s="7"/>
      <c r="AD193" s="7"/>
      <c r="AE193" s="7"/>
      <c r="AF193" s="7"/>
      <c r="AG193" s="7"/>
      <c r="AH193" s="7"/>
      <c r="AI193" s="7"/>
      <c r="AJ193" s="7"/>
    </row>
    <row r="194" spans="1:36" ht="12.75" customHeight="1" x14ac:dyDescent="0.2">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c r="AA194" s="7"/>
      <c r="AB194" s="7"/>
      <c r="AC194" s="7"/>
      <c r="AD194" s="7"/>
      <c r="AE194" s="7"/>
      <c r="AF194" s="7"/>
      <c r="AG194" s="7"/>
      <c r="AH194" s="7"/>
      <c r="AI194" s="7"/>
      <c r="AJ194" s="7"/>
    </row>
    <row r="195" spans="1:36" ht="12.75" customHeight="1" x14ac:dyDescent="0.2">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c r="AA195" s="7"/>
      <c r="AB195" s="7"/>
      <c r="AC195" s="7"/>
      <c r="AD195" s="7"/>
      <c r="AE195" s="7"/>
      <c r="AF195" s="7"/>
      <c r="AG195" s="7"/>
      <c r="AH195" s="7"/>
      <c r="AI195" s="7"/>
      <c r="AJ195" s="7"/>
    </row>
    <row r="196" spans="1:36" ht="12.75" customHeight="1" x14ac:dyDescent="0.2">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c r="AA196" s="7"/>
      <c r="AB196" s="7"/>
      <c r="AC196" s="7"/>
      <c r="AD196" s="7"/>
      <c r="AE196" s="7"/>
      <c r="AF196" s="7"/>
      <c r="AG196" s="7"/>
      <c r="AH196" s="7"/>
      <c r="AI196" s="7"/>
      <c r="AJ196" s="7"/>
    </row>
    <row r="197" spans="1:36" ht="12.75" customHeight="1" x14ac:dyDescent="0.2">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c r="AA197" s="7"/>
      <c r="AB197" s="7"/>
      <c r="AC197" s="7"/>
      <c r="AD197" s="7"/>
      <c r="AE197" s="7"/>
      <c r="AF197" s="7"/>
      <c r="AG197" s="7"/>
      <c r="AH197" s="7"/>
      <c r="AI197" s="7"/>
      <c r="AJ197" s="7"/>
    </row>
    <row r="198" spans="1:36" ht="12.75" customHeight="1" x14ac:dyDescent="0.2">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c r="AA198" s="7"/>
      <c r="AB198" s="7"/>
      <c r="AC198" s="7"/>
      <c r="AD198" s="7"/>
      <c r="AE198" s="7"/>
      <c r="AF198" s="7"/>
      <c r="AG198" s="7"/>
      <c r="AH198" s="7"/>
      <c r="AI198" s="7"/>
      <c r="AJ198" s="7"/>
    </row>
    <row r="199" spans="1:36" ht="12.75" customHeight="1" x14ac:dyDescent="0.2">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c r="AA199" s="7"/>
      <c r="AB199" s="7"/>
      <c r="AC199" s="7"/>
      <c r="AD199" s="7"/>
      <c r="AE199" s="7"/>
      <c r="AF199" s="7"/>
      <c r="AG199" s="7"/>
      <c r="AH199" s="7"/>
      <c r="AI199" s="7"/>
      <c r="AJ199" s="7"/>
    </row>
    <row r="200" spans="1:36" ht="12.75" customHeight="1" x14ac:dyDescent="0.2">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c r="AA200" s="7"/>
      <c r="AB200" s="7"/>
      <c r="AC200" s="7"/>
      <c r="AD200" s="7"/>
      <c r="AE200" s="7"/>
      <c r="AF200" s="7"/>
      <c r="AG200" s="7"/>
      <c r="AH200" s="7"/>
      <c r="AI200" s="7"/>
      <c r="AJ200" s="7"/>
    </row>
    <row r="201" spans="1:36" ht="12.75" customHeight="1" x14ac:dyDescent="0.2">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c r="AA201" s="7"/>
      <c r="AB201" s="7"/>
      <c r="AC201" s="7"/>
      <c r="AD201" s="7"/>
      <c r="AE201" s="7"/>
      <c r="AF201" s="7"/>
      <c r="AG201" s="7"/>
      <c r="AH201" s="7"/>
      <c r="AI201" s="7"/>
      <c r="AJ201" s="7"/>
    </row>
    <row r="202" spans="1:36" ht="12.75" customHeight="1" x14ac:dyDescent="0.2">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c r="AA202" s="7"/>
      <c r="AB202" s="7"/>
      <c r="AC202" s="7"/>
      <c r="AD202" s="7"/>
      <c r="AE202" s="7"/>
      <c r="AF202" s="7"/>
      <c r="AG202" s="7"/>
      <c r="AH202" s="7"/>
      <c r="AI202" s="7"/>
      <c r="AJ202" s="7"/>
    </row>
    <row r="203" spans="1:36" ht="12.75" customHeight="1" x14ac:dyDescent="0.2">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c r="AA203" s="7"/>
      <c r="AB203" s="7"/>
      <c r="AC203" s="7"/>
      <c r="AD203" s="7"/>
      <c r="AE203" s="7"/>
      <c r="AF203" s="7"/>
      <c r="AG203" s="7"/>
      <c r="AH203" s="7"/>
      <c r="AI203" s="7"/>
      <c r="AJ203" s="7"/>
    </row>
    <row r="204" spans="1:36" ht="12.75" customHeight="1" x14ac:dyDescent="0.2">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c r="AA204" s="7"/>
      <c r="AB204" s="7"/>
      <c r="AC204" s="7"/>
      <c r="AD204" s="7"/>
      <c r="AE204" s="7"/>
      <c r="AF204" s="7"/>
      <c r="AG204" s="7"/>
      <c r="AH204" s="7"/>
      <c r="AI204" s="7"/>
      <c r="AJ204" s="7"/>
    </row>
    <row r="205" spans="1:36" ht="12.75" customHeight="1" x14ac:dyDescent="0.2">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c r="AA205" s="7"/>
      <c r="AB205" s="7"/>
      <c r="AC205" s="7"/>
      <c r="AD205" s="7"/>
      <c r="AE205" s="7"/>
      <c r="AF205" s="7"/>
      <c r="AG205" s="7"/>
      <c r="AH205" s="7"/>
      <c r="AI205" s="7"/>
      <c r="AJ205" s="7"/>
    </row>
    <row r="206" spans="1:36" ht="12.75" customHeight="1" x14ac:dyDescent="0.2">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c r="AA206" s="7"/>
      <c r="AB206" s="7"/>
      <c r="AC206" s="7"/>
      <c r="AD206" s="7"/>
      <c r="AE206" s="7"/>
      <c r="AF206" s="7"/>
      <c r="AG206" s="7"/>
      <c r="AH206" s="7"/>
      <c r="AI206" s="7"/>
      <c r="AJ206" s="7"/>
    </row>
    <row r="207" spans="1:36" ht="12.75" customHeight="1" x14ac:dyDescent="0.2">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c r="AA207" s="7"/>
      <c r="AB207" s="7"/>
      <c r="AC207" s="7"/>
      <c r="AD207" s="7"/>
      <c r="AE207" s="7"/>
      <c r="AF207" s="7"/>
      <c r="AG207" s="7"/>
      <c r="AH207" s="7"/>
      <c r="AI207" s="7"/>
      <c r="AJ207" s="7"/>
    </row>
    <row r="208" spans="1:36" ht="12.75" customHeight="1" x14ac:dyDescent="0.2">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c r="AA208" s="7"/>
      <c r="AB208" s="7"/>
      <c r="AC208" s="7"/>
      <c r="AD208" s="7"/>
      <c r="AE208" s="7"/>
      <c r="AF208" s="7"/>
      <c r="AG208" s="7"/>
      <c r="AH208" s="7"/>
      <c r="AI208" s="7"/>
      <c r="AJ208" s="7"/>
    </row>
    <row r="209" spans="1:36" ht="12.75" customHeight="1" x14ac:dyDescent="0.2">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c r="AA209" s="7"/>
      <c r="AB209" s="7"/>
      <c r="AC209" s="7"/>
      <c r="AD209" s="7"/>
      <c r="AE209" s="7"/>
      <c r="AF209" s="7"/>
      <c r="AG209" s="7"/>
      <c r="AH209" s="7"/>
      <c r="AI209" s="7"/>
      <c r="AJ209" s="7"/>
    </row>
    <row r="210" spans="1:36" ht="12.75" customHeight="1" x14ac:dyDescent="0.2">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c r="AA210" s="7"/>
      <c r="AB210" s="7"/>
      <c r="AC210" s="7"/>
      <c r="AD210" s="7"/>
      <c r="AE210" s="7"/>
      <c r="AF210" s="7"/>
      <c r="AG210" s="7"/>
      <c r="AH210" s="7"/>
      <c r="AI210" s="7"/>
      <c r="AJ210" s="7"/>
    </row>
    <row r="211" spans="1:36" ht="12.75" customHeight="1" x14ac:dyDescent="0.2">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c r="AA211" s="7"/>
      <c r="AB211" s="7"/>
      <c r="AC211" s="7"/>
      <c r="AD211" s="7"/>
      <c r="AE211" s="7"/>
      <c r="AF211" s="7"/>
      <c r="AG211" s="7"/>
      <c r="AH211" s="7"/>
      <c r="AI211" s="7"/>
      <c r="AJ211" s="7"/>
    </row>
    <row r="212" spans="1:36" ht="12.75" customHeight="1" x14ac:dyDescent="0.2">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c r="AA212" s="7"/>
      <c r="AB212" s="7"/>
      <c r="AC212" s="7"/>
      <c r="AD212" s="7"/>
      <c r="AE212" s="7"/>
      <c r="AF212" s="7"/>
      <c r="AG212" s="7"/>
      <c r="AH212" s="7"/>
      <c r="AI212" s="7"/>
      <c r="AJ212" s="7"/>
    </row>
    <row r="213" spans="1:36" ht="12.75" customHeight="1" x14ac:dyDescent="0.2">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c r="AA213" s="7"/>
      <c r="AB213" s="7"/>
      <c r="AC213" s="7"/>
      <c r="AD213" s="7"/>
      <c r="AE213" s="7"/>
      <c r="AF213" s="7"/>
      <c r="AG213" s="7"/>
      <c r="AH213" s="7"/>
      <c r="AI213" s="7"/>
      <c r="AJ213" s="7"/>
    </row>
    <row r="214" spans="1:36" ht="12.75" customHeight="1" x14ac:dyDescent="0.2">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c r="AA214" s="7"/>
      <c r="AB214" s="7"/>
      <c r="AC214" s="7"/>
      <c r="AD214" s="7"/>
      <c r="AE214" s="7"/>
      <c r="AF214" s="7"/>
      <c r="AG214" s="7"/>
      <c r="AH214" s="7"/>
      <c r="AI214" s="7"/>
      <c r="AJ214" s="7"/>
    </row>
    <row r="215" spans="1:36" ht="12.75" customHeight="1" x14ac:dyDescent="0.2">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c r="AA215" s="7"/>
      <c r="AB215" s="7"/>
      <c r="AC215" s="7"/>
      <c r="AD215" s="7"/>
      <c r="AE215" s="7"/>
      <c r="AF215" s="7"/>
      <c r="AG215" s="7"/>
      <c r="AH215" s="7"/>
      <c r="AI215" s="7"/>
      <c r="AJ215" s="7"/>
    </row>
    <row r="216" spans="1:36" ht="12.75" customHeight="1" x14ac:dyDescent="0.2">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c r="AA216" s="7"/>
      <c r="AB216" s="7"/>
      <c r="AC216" s="7"/>
      <c r="AD216" s="7"/>
      <c r="AE216" s="7"/>
      <c r="AF216" s="7"/>
      <c r="AG216" s="7"/>
      <c r="AH216" s="7"/>
      <c r="AI216" s="7"/>
      <c r="AJ216" s="7"/>
    </row>
    <row r="217" spans="1:36" ht="12.75" customHeight="1" x14ac:dyDescent="0.2">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c r="AA217" s="7"/>
      <c r="AB217" s="7"/>
      <c r="AC217" s="7"/>
      <c r="AD217" s="7"/>
      <c r="AE217" s="7"/>
      <c r="AF217" s="7"/>
      <c r="AG217" s="7"/>
      <c r="AH217" s="7"/>
      <c r="AI217" s="7"/>
      <c r="AJ217" s="7"/>
    </row>
    <row r="218" spans="1:36" ht="12.75" customHeight="1" x14ac:dyDescent="0.2">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c r="AA218" s="7"/>
      <c r="AB218" s="7"/>
      <c r="AC218" s="7"/>
      <c r="AD218" s="7"/>
      <c r="AE218" s="7"/>
      <c r="AF218" s="7"/>
      <c r="AG218" s="7"/>
      <c r="AH218" s="7"/>
      <c r="AI218" s="7"/>
      <c r="AJ218" s="7"/>
    </row>
    <row r="219" spans="1:36" ht="12.75" customHeight="1" x14ac:dyDescent="0.2">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c r="AA219" s="7"/>
      <c r="AB219" s="7"/>
      <c r="AC219" s="7"/>
      <c r="AD219" s="7"/>
      <c r="AE219" s="7"/>
      <c r="AF219" s="7"/>
      <c r="AG219" s="7"/>
      <c r="AH219" s="7"/>
      <c r="AI219" s="7"/>
      <c r="AJ219" s="7"/>
    </row>
    <row r="220" spans="1:36" ht="12.75" customHeight="1" x14ac:dyDescent="0.2">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c r="AA220" s="7"/>
      <c r="AB220" s="7"/>
      <c r="AC220" s="7"/>
      <c r="AD220" s="7"/>
      <c r="AE220" s="7"/>
      <c r="AF220" s="7"/>
      <c r="AG220" s="7"/>
      <c r="AH220" s="7"/>
      <c r="AI220" s="7"/>
      <c r="AJ220" s="7"/>
    </row>
    <row r="221" spans="1:36" ht="12.75" customHeight="1" x14ac:dyDescent="0.2">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c r="AA221" s="7"/>
      <c r="AB221" s="7"/>
      <c r="AC221" s="7"/>
      <c r="AD221" s="7"/>
      <c r="AE221" s="7"/>
      <c r="AF221" s="7"/>
      <c r="AG221" s="7"/>
      <c r="AH221" s="7"/>
      <c r="AI221" s="7"/>
      <c r="AJ221" s="7"/>
    </row>
    <row r="222" spans="1:36" ht="12.75" customHeight="1" x14ac:dyDescent="0.2">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c r="AA222" s="7"/>
      <c r="AB222" s="7"/>
      <c r="AC222" s="7"/>
      <c r="AD222" s="7"/>
      <c r="AE222" s="7"/>
      <c r="AF222" s="7"/>
      <c r="AG222" s="7"/>
      <c r="AH222" s="7"/>
      <c r="AI222" s="7"/>
      <c r="AJ222" s="7"/>
    </row>
    <row r="223" spans="1:36" ht="12.75" customHeight="1" x14ac:dyDescent="0.2">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c r="AA223" s="7"/>
      <c r="AB223" s="7"/>
      <c r="AC223" s="7"/>
      <c r="AD223" s="7"/>
      <c r="AE223" s="7"/>
      <c r="AF223" s="7"/>
      <c r="AG223" s="7"/>
      <c r="AH223" s="7"/>
      <c r="AI223" s="7"/>
      <c r="AJ223" s="7"/>
    </row>
    <row r="224" spans="1:36" ht="12.75" customHeight="1" x14ac:dyDescent="0.2">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c r="AA224" s="7"/>
      <c r="AB224" s="7"/>
      <c r="AC224" s="7"/>
      <c r="AD224" s="7"/>
      <c r="AE224" s="7"/>
      <c r="AF224" s="7"/>
      <c r="AG224" s="7"/>
      <c r="AH224" s="7"/>
      <c r="AI224" s="7"/>
      <c r="AJ224" s="7"/>
    </row>
    <row r="225" spans="1:36" ht="12.75" customHeight="1" x14ac:dyDescent="0.2">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c r="AA225" s="7"/>
      <c r="AB225" s="7"/>
      <c r="AC225" s="7"/>
      <c r="AD225" s="7"/>
      <c r="AE225" s="7"/>
      <c r="AF225" s="7"/>
      <c r="AG225" s="7"/>
      <c r="AH225" s="7"/>
      <c r="AI225" s="7"/>
      <c r="AJ225" s="7"/>
    </row>
    <row r="226" spans="1:36" ht="12.75" customHeight="1" x14ac:dyDescent="0.2">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c r="AA226" s="7"/>
      <c r="AB226" s="7"/>
      <c r="AC226" s="7"/>
      <c r="AD226" s="7"/>
      <c r="AE226" s="7"/>
      <c r="AF226" s="7"/>
      <c r="AG226" s="7"/>
      <c r="AH226" s="7"/>
      <c r="AI226" s="7"/>
      <c r="AJ226" s="7"/>
    </row>
    <row r="227" spans="1:36" ht="12.75" customHeight="1" x14ac:dyDescent="0.2">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c r="AA227" s="7"/>
      <c r="AB227" s="7"/>
      <c r="AC227" s="7"/>
      <c r="AD227" s="7"/>
      <c r="AE227" s="7"/>
      <c r="AF227" s="7"/>
      <c r="AG227" s="7"/>
      <c r="AH227" s="7"/>
      <c r="AI227" s="7"/>
      <c r="AJ227" s="7"/>
    </row>
    <row r="228" spans="1:36" ht="12.75" customHeight="1" x14ac:dyDescent="0.2">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c r="AA228" s="7"/>
      <c r="AB228" s="7"/>
      <c r="AC228" s="7"/>
      <c r="AD228" s="7"/>
      <c r="AE228" s="7"/>
      <c r="AF228" s="7"/>
      <c r="AG228" s="7"/>
      <c r="AH228" s="7"/>
      <c r="AI228" s="7"/>
      <c r="AJ228" s="7"/>
    </row>
    <row r="229" spans="1:36" ht="12.75" customHeight="1" x14ac:dyDescent="0.2">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c r="AA229" s="7"/>
      <c r="AB229" s="7"/>
      <c r="AC229" s="7"/>
      <c r="AD229" s="7"/>
      <c r="AE229" s="7"/>
      <c r="AF229" s="7"/>
      <c r="AG229" s="7"/>
      <c r="AH229" s="7"/>
      <c r="AI229" s="7"/>
      <c r="AJ229" s="7"/>
    </row>
    <row r="230" spans="1:36" ht="12.75" customHeight="1" x14ac:dyDescent="0.2">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c r="AA230" s="7"/>
      <c r="AB230" s="7"/>
      <c r="AC230" s="7"/>
      <c r="AD230" s="7"/>
      <c r="AE230" s="7"/>
      <c r="AF230" s="7"/>
      <c r="AG230" s="7"/>
      <c r="AH230" s="7"/>
      <c r="AI230" s="7"/>
      <c r="AJ230" s="7"/>
    </row>
    <row r="231" spans="1:36" ht="12.75" customHeight="1" x14ac:dyDescent="0.2">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c r="AA231" s="7"/>
      <c r="AB231" s="7"/>
      <c r="AC231" s="7"/>
      <c r="AD231" s="7"/>
      <c r="AE231" s="7"/>
      <c r="AF231" s="7"/>
      <c r="AG231" s="7"/>
      <c r="AH231" s="7"/>
      <c r="AI231" s="7"/>
      <c r="AJ231" s="7"/>
    </row>
    <row r="232" spans="1:36" ht="12.75" customHeight="1" x14ac:dyDescent="0.2">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c r="AA232" s="7"/>
      <c r="AB232" s="7"/>
      <c r="AC232" s="7"/>
      <c r="AD232" s="7"/>
      <c r="AE232" s="7"/>
      <c r="AF232" s="7"/>
      <c r="AG232" s="7"/>
      <c r="AH232" s="7"/>
      <c r="AI232" s="7"/>
      <c r="AJ232" s="7"/>
    </row>
    <row r="233" spans="1:36" ht="12.75" customHeight="1" x14ac:dyDescent="0.2">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c r="AA233" s="7"/>
      <c r="AB233" s="7"/>
      <c r="AC233" s="7"/>
      <c r="AD233" s="7"/>
      <c r="AE233" s="7"/>
      <c r="AF233" s="7"/>
      <c r="AG233" s="7"/>
      <c r="AH233" s="7"/>
      <c r="AI233" s="7"/>
      <c r="AJ233" s="7"/>
    </row>
    <row r="234" spans="1:36" ht="12.75" customHeight="1" x14ac:dyDescent="0.2">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c r="AA234" s="7"/>
      <c r="AB234" s="7"/>
      <c r="AC234" s="7"/>
      <c r="AD234" s="7"/>
      <c r="AE234" s="7"/>
      <c r="AF234" s="7"/>
      <c r="AG234" s="7"/>
      <c r="AH234" s="7"/>
      <c r="AI234" s="7"/>
      <c r="AJ234" s="7"/>
    </row>
    <row r="235" spans="1:36" ht="12.75" customHeight="1" x14ac:dyDescent="0.2">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c r="AA235" s="7"/>
      <c r="AB235" s="7"/>
      <c r="AC235" s="7"/>
      <c r="AD235" s="7"/>
      <c r="AE235" s="7"/>
      <c r="AF235" s="7"/>
      <c r="AG235" s="7"/>
      <c r="AH235" s="7"/>
      <c r="AI235" s="7"/>
      <c r="AJ235" s="7"/>
    </row>
    <row r="236" spans="1:36" ht="12.75" customHeight="1" x14ac:dyDescent="0.2">
      <c r="A236" s="7"/>
      <c r="B236" s="7"/>
      <c r="C236" s="7"/>
      <c r="D236" s="7"/>
      <c r="E236" s="7"/>
      <c r="F236" s="7"/>
      <c r="G236" s="7"/>
      <c r="H236" s="7"/>
      <c r="I236" s="7"/>
      <c r="J236" s="7"/>
      <c r="K236" s="7"/>
      <c r="L236" s="7"/>
      <c r="M236" s="7"/>
      <c r="N236" s="7"/>
      <c r="O236" s="7"/>
      <c r="P236" s="7"/>
      <c r="Q236" s="7"/>
      <c r="R236" s="7"/>
      <c r="S236" s="7"/>
      <c r="T236" s="7"/>
      <c r="U236" s="7"/>
      <c r="V236" s="7"/>
      <c r="W236" s="7"/>
      <c r="X236" s="7"/>
      <c r="Y236" s="7"/>
      <c r="Z236" s="7"/>
      <c r="AA236" s="7"/>
      <c r="AB236" s="7"/>
      <c r="AC236" s="7"/>
      <c r="AD236" s="7"/>
      <c r="AE236" s="7"/>
      <c r="AF236" s="7"/>
      <c r="AG236" s="7"/>
      <c r="AH236" s="7"/>
      <c r="AI236" s="7"/>
      <c r="AJ236" s="7"/>
    </row>
    <row r="237" spans="1:36" ht="12.75" customHeight="1" x14ac:dyDescent="0.2">
      <c r="A237" s="7"/>
      <c r="B237" s="7"/>
      <c r="C237" s="7"/>
      <c r="D237" s="7"/>
      <c r="E237" s="7"/>
      <c r="F237" s="7"/>
      <c r="G237" s="7"/>
      <c r="H237" s="7"/>
      <c r="I237" s="7"/>
      <c r="J237" s="7"/>
      <c r="K237" s="7"/>
      <c r="L237" s="7"/>
      <c r="M237" s="7"/>
      <c r="N237" s="7"/>
      <c r="O237" s="7"/>
      <c r="P237" s="7"/>
      <c r="Q237" s="7"/>
      <c r="R237" s="7"/>
      <c r="S237" s="7"/>
      <c r="T237" s="7"/>
      <c r="U237" s="7"/>
      <c r="V237" s="7"/>
      <c r="W237" s="7"/>
      <c r="X237" s="7"/>
      <c r="Y237" s="7"/>
      <c r="Z237" s="7"/>
      <c r="AA237" s="7"/>
      <c r="AB237" s="7"/>
      <c r="AC237" s="7"/>
      <c r="AD237" s="7"/>
      <c r="AE237" s="7"/>
      <c r="AF237" s="7"/>
      <c r="AG237" s="7"/>
      <c r="AH237" s="7"/>
      <c r="AI237" s="7"/>
      <c r="AJ237" s="7"/>
    </row>
    <row r="238" spans="1:36" ht="12.75" customHeight="1" x14ac:dyDescent="0.2">
      <c r="A238" s="7"/>
      <c r="B238" s="7"/>
      <c r="C238" s="7"/>
      <c r="D238" s="7"/>
      <c r="E238" s="7"/>
      <c r="F238" s="7"/>
      <c r="G238" s="7"/>
      <c r="H238" s="7"/>
      <c r="I238" s="7"/>
      <c r="J238" s="7"/>
      <c r="K238" s="7"/>
      <c r="L238" s="7"/>
      <c r="M238" s="7"/>
      <c r="N238" s="7"/>
      <c r="O238" s="7"/>
      <c r="P238" s="7"/>
      <c r="Q238" s="7"/>
      <c r="R238" s="7"/>
      <c r="S238" s="7"/>
      <c r="T238" s="7"/>
      <c r="U238" s="7"/>
      <c r="V238" s="7"/>
      <c r="W238" s="7"/>
      <c r="X238" s="7"/>
      <c r="Y238" s="7"/>
      <c r="Z238" s="7"/>
      <c r="AA238" s="7"/>
      <c r="AB238" s="7"/>
      <c r="AC238" s="7"/>
      <c r="AD238" s="7"/>
      <c r="AE238" s="7"/>
      <c r="AF238" s="7"/>
      <c r="AG238" s="7"/>
      <c r="AH238" s="7"/>
      <c r="AI238" s="7"/>
      <c r="AJ238" s="7"/>
    </row>
    <row r="239" spans="1:36" ht="12.75" customHeight="1" x14ac:dyDescent="0.2">
      <c r="A239" s="7"/>
      <c r="B239" s="7"/>
      <c r="C239" s="7"/>
      <c r="D239" s="7"/>
      <c r="E239" s="7"/>
      <c r="F239" s="7"/>
      <c r="G239" s="7"/>
      <c r="H239" s="7"/>
      <c r="I239" s="7"/>
      <c r="J239" s="7"/>
      <c r="K239" s="7"/>
      <c r="L239" s="7"/>
      <c r="M239" s="7"/>
      <c r="N239" s="7"/>
      <c r="O239" s="7"/>
      <c r="P239" s="7"/>
      <c r="Q239" s="7"/>
      <c r="R239" s="7"/>
      <c r="S239" s="7"/>
      <c r="T239" s="7"/>
      <c r="U239" s="7"/>
      <c r="V239" s="7"/>
      <c r="W239" s="7"/>
      <c r="X239" s="7"/>
      <c r="Y239" s="7"/>
      <c r="Z239" s="7"/>
      <c r="AA239" s="7"/>
      <c r="AB239" s="7"/>
      <c r="AC239" s="7"/>
      <c r="AD239" s="7"/>
      <c r="AE239" s="7"/>
      <c r="AF239" s="7"/>
      <c r="AG239" s="7"/>
      <c r="AH239" s="7"/>
      <c r="AI239" s="7"/>
      <c r="AJ239" s="7"/>
    </row>
    <row r="240" spans="1:36" ht="12.75" customHeight="1" x14ac:dyDescent="0.2">
      <c r="A240" s="7"/>
      <c r="B240" s="7"/>
      <c r="C240" s="7"/>
      <c r="D240" s="7"/>
      <c r="E240" s="7"/>
      <c r="F240" s="7"/>
      <c r="G240" s="7"/>
      <c r="H240" s="7"/>
      <c r="I240" s="7"/>
      <c r="J240" s="7"/>
      <c r="K240" s="7"/>
      <c r="L240" s="7"/>
      <c r="M240" s="7"/>
      <c r="N240" s="7"/>
      <c r="O240" s="7"/>
      <c r="P240" s="7"/>
      <c r="Q240" s="7"/>
      <c r="R240" s="7"/>
      <c r="S240" s="7"/>
      <c r="T240" s="7"/>
      <c r="U240" s="7"/>
      <c r="V240" s="7"/>
      <c r="W240" s="7"/>
      <c r="X240" s="7"/>
      <c r="Y240" s="7"/>
      <c r="Z240" s="7"/>
      <c r="AA240" s="7"/>
      <c r="AB240" s="7"/>
      <c r="AC240" s="7"/>
      <c r="AD240" s="7"/>
      <c r="AE240" s="7"/>
      <c r="AF240" s="7"/>
      <c r="AG240" s="7"/>
      <c r="AH240" s="7"/>
      <c r="AI240" s="7"/>
      <c r="AJ240" s="7"/>
    </row>
    <row r="241" spans="1:36" ht="12.75" customHeight="1" x14ac:dyDescent="0.2">
      <c r="A241" s="7"/>
      <c r="B241" s="7"/>
      <c r="C241" s="7"/>
      <c r="D241" s="7"/>
      <c r="E241" s="7"/>
      <c r="F241" s="7"/>
      <c r="G241" s="7"/>
      <c r="H241" s="7"/>
      <c r="I241" s="7"/>
      <c r="J241" s="7"/>
      <c r="K241" s="7"/>
      <c r="L241" s="7"/>
      <c r="M241" s="7"/>
      <c r="N241" s="7"/>
      <c r="O241" s="7"/>
      <c r="P241" s="7"/>
      <c r="Q241" s="7"/>
      <c r="R241" s="7"/>
      <c r="S241" s="7"/>
      <c r="T241" s="7"/>
      <c r="U241" s="7"/>
      <c r="V241" s="7"/>
      <c r="W241" s="7"/>
      <c r="X241" s="7"/>
      <c r="Y241" s="7"/>
      <c r="Z241" s="7"/>
      <c r="AA241" s="7"/>
      <c r="AB241" s="7"/>
      <c r="AC241" s="7"/>
      <c r="AD241" s="7"/>
      <c r="AE241" s="7"/>
      <c r="AF241" s="7"/>
      <c r="AG241" s="7"/>
      <c r="AH241" s="7"/>
      <c r="AI241" s="7"/>
      <c r="AJ241" s="7"/>
    </row>
    <row r="242" spans="1:36" ht="12.75" customHeight="1" x14ac:dyDescent="0.2">
      <c r="A242" s="7"/>
      <c r="B242" s="7"/>
      <c r="C242" s="7"/>
      <c r="D242" s="7"/>
      <c r="E242" s="7"/>
      <c r="F242" s="7"/>
      <c r="G242" s="7"/>
      <c r="H242" s="7"/>
      <c r="I242" s="7"/>
      <c r="J242" s="7"/>
      <c r="K242" s="7"/>
      <c r="L242" s="7"/>
      <c r="M242" s="7"/>
      <c r="N242" s="7"/>
      <c r="O242" s="7"/>
      <c r="P242" s="7"/>
      <c r="Q242" s="7"/>
      <c r="R242" s="7"/>
      <c r="S242" s="7"/>
      <c r="T242" s="7"/>
      <c r="U242" s="7"/>
      <c r="V242" s="7"/>
      <c r="W242" s="7"/>
      <c r="X242" s="7"/>
      <c r="Y242" s="7"/>
      <c r="Z242" s="7"/>
      <c r="AA242" s="7"/>
      <c r="AB242" s="7"/>
      <c r="AC242" s="7"/>
      <c r="AD242" s="7"/>
      <c r="AE242" s="7"/>
      <c r="AF242" s="7"/>
      <c r="AG242" s="7"/>
      <c r="AH242" s="7"/>
      <c r="AI242" s="7"/>
      <c r="AJ242" s="7"/>
    </row>
    <row r="243" spans="1:36" ht="12.75" customHeight="1" x14ac:dyDescent="0.2">
      <c r="A243" s="7"/>
      <c r="B243" s="7"/>
      <c r="C243" s="7"/>
      <c r="D243" s="7"/>
      <c r="E243" s="7"/>
      <c r="F243" s="7"/>
      <c r="G243" s="7"/>
      <c r="H243" s="7"/>
      <c r="I243" s="7"/>
      <c r="J243" s="7"/>
      <c r="K243" s="7"/>
      <c r="L243" s="7"/>
      <c r="M243" s="7"/>
      <c r="N243" s="7"/>
      <c r="O243" s="7"/>
      <c r="P243" s="7"/>
      <c r="Q243" s="7"/>
      <c r="R243" s="7"/>
      <c r="S243" s="7"/>
      <c r="T243" s="7"/>
      <c r="U243" s="7"/>
      <c r="V243" s="7"/>
      <c r="W243" s="7"/>
      <c r="X243" s="7"/>
      <c r="Y243" s="7"/>
      <c r="Z243" s="7"/>
      <c r="AA243" s="7"/>
      <c r="AB243" s="7"/>
      <c r="AC243" s="7"/>
      <c r="AD243" s="7"/>
      <c r="AE243" s="7"/>
      <c r="AF243" s="7"/>
      <c r="AG243" s="7"/>
      <c r="AH243" s="7"/>
      <c r="AI243" s="7"/>
      <c r="AJ243" s="7"/>
    </row>
    <row r="244" spans="1:36" ht="12.75" customHeight="1" x14ac:dyDescent="0.2">
      <c r="A244" s="7"/>
      <c r="B244" s="7"/>
      <c r="C244" s="7"/>
      <c r="D244" s="7"/>
      <c r="E244" s="7"/>
      <c r="F244" s="7"/>
      <c r="G244" s="7"/>
      <c r="H244" s="7"/>
      <c r="I244" s="7"/>
      <c r="J244" s="7"/>
      <c r="K244" s="7"/>
      <c r="L244" s="7"/>
      <c r="M244" s="7"/>
      <c r="N244" s="7"/>
      <c r="O244" s="7"/>
      <c r="P244" s="7"/>
      <c r="Q244" s="7"/>
      <c r="R244" s="7"/>
      <c r="S244" s="7"/>
      <c r="T244" s="7"/>
      <c r="U244" s="7"/>
      <c r="V244" s="7"/>
      <c r="W244" s="7"/>
      <c r="X244" s="7"/>
      <c r="Y244" s="7"/>
      <c r="Z244" s="7"/>
      <c r="AA244" s="7"/>
      <c r="AB244" s="7"/>
      <c r="AC244" s="7"/>
      <c r="AD244" s="7"/>
      <c r="AE244" s="7"/>
      <c r="AF244" s="7"/>
      <c r="AG244" s="7"/>
      <c r="AH244" s="7"/>
      <c r="AI244" s="7"/>
      <c r="AJ244" s="7"/>
    </row>
    <row r="245" spans="1:36" ht="12.75" customHeight="1" x14ac:dyDescent="0.2">
      <c r="A245" s="7"/>
      <c r="B245" s="7"/>
      <c r="C245" s="7"/>
      <c r="D245" s="7"/>
      <c r="E245" s="7"/>
      <c r="F245" s="7"/>
      <c r="G245" s="7"/>
      <c r="H245" s="7"/>
      <c r="I245" s="7"/>
      <c r="J245" s="7"/>
      <c r="K245" s="7"/>
      <c r="L245" s="7"/>
      <c r="M245" s="7"/>
      <c r="N245" s="7"/>
      <c r="O245" s="7"/>
      <c r="P245" s="7"/>
      <c r="Q245" s="7"/>
      <c r="R245" s="7"/>
      <c r="S245" s="7"/>
      <c r="T245" s="7"/>
      <c r="U245" s="7"/>
      <c r="V245" s="7"/>
      <c r="W245" s="7"/>
      <c r="X245" s="7"/>
      <c r="Y245" s="7"/>
      <c r="Z245" s="7"/>
      <c r="AA245" s="7"/>
      <c r="AB245" s="7"/>
      <c r="AC245" s="7"/>
      <c r="AD245" s="7"/>
      <c r="AE245" s="7"/>
      <c r="AF245" s="7"/>
      <c r="AG245" s="7"/>
      <c r="AH245" s="7"/>
      <c r="AI245" s="7"/>
      <c r="AJ245" s="7"/>
    </row>
    <row r="246" spans="1:36" ht="12.75" customHeight="1" x14ac:dyDescent="0.2">
      <c r="A246" s="7"/>
      <c r="B246" s="7"/>
      <c r="C246" s="7"/>
      <c r="D246" s="7"/>
      <c r="E246" s="7"/>
      <c r="F246" s="7"/>
      <c r="G246" s="7"/>
      <c r="H246" s="7"/>
      <c r="I246" s="7"/>
      <c r="J246" s="7"/>
      <c r="K246" s="7"/>
      <c r="L246" s="7"/>
      <c r="M246" s="7"/>
      <c r="N246" s="7"/>
      <c r="O246" s="7"/>
      <c r="P246" s="7"/>
      <c r="Q246" s="7"/>
      <c r="R246" s="7"/>
      <c r="S246" s="7"/>
      <c r="T246" s="7"/>
      <c r="U246" s="7"/>
      <c r="V246" s="7"/>
      <c r="W246" s="7"/>
      <c r="X246" s="7"/>
      <c r="Y246" s="7"/>
      <c r="Z246" s="7"/>
      <c r="AA246" s="7"/>
      <c r="AB246" s="7"/>
      <c r="AC246" s="7"/>
      <c r="AD246" s="7"/>
      <c r="AE246" s="7"/>
      <c r="AF246" s="7"/>
      <c r="AG246" s="7"/>
      <c r="AH246" s="7"/>
      <c r="AI246" s="7"/>
      <c r="AJ246" s="7"/>
    </row>
    <row r="247" spans="1:36" ht="12.75" customHeight="1" x14ac:dyDescent="0.2">
      <c r="A247" s="7"/>
      <c r="B247" s="7"/>
      <c r="C247" s="7"/>
      <c r="D247" s="7"/>
      <c r="E247" s="7"/>
      <c r="F247" s="7"/>
      <c r="G247" s="7"/>
      <c r="H247" s="7"/>
      <c r="I247" s="7"/>
      <c r="J247" s="7"/>
      <c r="K247" s="7"/>
      <c r="L247" s="7"/>
      <c r="M247" s="7"/>
      <c r="N247" s="7"/>
      <c r="O247" s="7"/>
      <c r="P247" s="7"/>
      <c r="Q247" s="7"/>
      <c r="R247" s="7"/>
      <c r="S247" s="7"/>
      <c r="T247" s="7"/>
      <c r="U247" s="7"/>
      <c r="V247" s="7"/>
      <c r="W247" s="7"/>
      <c r="X247" s="7"/>
      <c r="Y247" s="7"/>
      <c r="Z247" s="7"/>
      <c r="AA247" s="7"/>
      <c r="AB247" s="7"/>
      <c r="AC247" s="7"/>
      <c r="AD247" s="7"/>
      <c r="AE247" s="7"/>
      <c r="AF247" s="7"/>
      <c r="AG247" s="7"/>
      <c r="AH247" s="7"/>
      <c r="AI247" s="7"/>
      <c r="AJ247" s="7"/>
    </row>
    <row r="248" spans="1:36" ht="12.75" customHeight="1" x14ac:dyDescent="0.2">
      <c r="A248" s="7"/>
      <c r="B248" s="7"/>
      <c r="C248" s="7"/>
      <c r="D248" s="7"/>
      <c r="E248" s="7"/>
      <c r="F248" s="7"/>
      <c r="G248" s="7"/>
      <c r="H248" s="7"/>
      <c r="I248" s="7"/>
      <c r="J248" s="7"/>
      <c r="K248" s="7"/>
      <c r="L248" s="7"/>
      <c r="M248" s="7"/>
      <c r="N248" s="7"/>
      <c r="O248" s="7"/>
      <c r="P248" s="7"/>
      <c r="Q248" s="7"/>
      <c r="R248" s="7"/>
      <c r="S248" s="7"/>
      <c r="T248" s="7"/>
      <c r="U248" s="7"/>
      <c r="V248" s="7"/>
      <c r="W248" s="7"/>
      <c r="X248" s="7"/>
      <c r="Y248" s="7"/>
      <c r="Z248" s="7"/>
      <c r="AA248" s="7"/>
      <c r="AB248" s="7"/>
      <c r="AC248" s="7"/>
      <c r="AD248" s="7"/>
      <c r="AE248" s="7"/>
      <c r="AF248" s="7"/>
      <c r="AG248" s="7"/>
      <c r="AH248" s="7"/>
      <c r="AI248" s="7"/>
      <c r="AJ248" s="7"/>
    </row>
    <row r="249" spans="1:36" ht="12.75" customHeight="1" x14ac:dyDescent="0.2">
      <c r="A249" s="7"/>
      <c r="B249" s="7"/>
      <c r="C249" s="7"/>
      <c r="D249" s="7"/>
      <c r="E249" s="7"/>
      <c r="F249" s="7"/>
      <c r="G249" s="7"/>
      <c r="H249" s="7"/>
      <c r="I249" s="7"/>
      <c r="J249" s="7"/>
      <c r="K249" s="7"/>
      <c r="L249" s="7"/>
      <c r="M249" s="7"/>
      <c r="N249" s="7"/>
      <c r="O249" s="7"/>
      <c r="P249" s="7"/>
      <c r="Q249" s="7"/>
      <c r="R249" s="7"/>
      <c r="S249" s="7"/>
      <c r="T249" s="7"/>
      <c r="U249" s="7"/>
      <c r="V249" s="7"/>
      <c r="W249" s="7"/>
      <c r="X249" s="7"/>
      <c r="Y249" s="7"/>
      <c r="Z249" s="7"/>
      <c r="AA249" s="7"/>
      <c r="AB249" s="7"/>
      <c r="AC249" s="7"/>
      <c r="AD249" s="7"/>
      <c r="AE249" s="7"/>
      <c r="AF249" s="7"/>
      <c r="AG249" s="7"/>
      <c r="AH249" s="7"/>
      <c r="AI249" s="7"/>
      <c r="AJ249" s="7"/>
    </row>
    <row r="250" spans="1:36" ht="12.75" customHeight="1" x14ac:dyDescent="0.2">
      <c r="A250" s="7"/>
      <c r="B250" s="7"/>
      <c r="C250" s="7"/>
      <c r="D250" s="7"/>
      <c r="E250" s="7"/>
      <c r="F250" s="7"/>
      <c r="G250" s="7"/>
      <c r="H250" s="7"/>
      <c r="I250" s="7"/>
      <c r="J250" s="7"/>
      <c r="K250" s="7"/>
      <c r="L250" s="7"/>
      <c r="M250" s="7"/>
      <c r="N250" s="7"/>
      <c r="O250" s="7"/>
      <c r="P250" s="7"/>
      <c r="Q250" s="7"/>
      <c r="R250" s="7"/>
      <c r="S250" s="7"/>
      <c r="T250" s="7"/>
      <c r="U250" s="7"/>
      <c r="V250" s="7"/>
      <c r="W250" s="7"/>
      <c r="X250" s="7"/>
      <c r="Y250" s="7"/>
      <c r="Z250" s="7"/>
      <c r="AA250" s="7"/>
      <c r="AB250" s="7"/>
      <c r="AC250" s="7"/>
      <c r="AD250" s="7"/>
      <c r="AE250" s="7"/>
      <c r="AF250" s="7"/>
      <c r="AG250" s="7"/>
      <c r="AH250" s="7"/>
      <c r="AI250" s="7"/>
      <c r="AJ250" s="7"/>
    </row>
    <row r="251" spans="1:36" ht="12.75" customHeight="1" x14ac:dyDescent="0.2">
      <c r="A251" s="7"/>
      <c r="B251" s="7"/>
      <c r="C251" s="7"/>
      <c r="D251" s="7"/>
      <c r="E251" s="7"/>
      <c r="F251" s="7"/>
      <c r="G251" s="7"/>
      <c r="H251" s="7"/>
      <c r="I251" s="7"/>
      <c r="J251" s="7"/>
      <c r="K251" s="7"/>
      <c r="L251" s="7"/>
      <c r="M251" s="7"/>
      <c r="N251" s="7"/>
      <c r="O251" s="7"/>
      <c r="P251" s="7"/>
      <c r="Q251" s="7"/>
      <c r="R251" s="7"/>
      <c r="S251" s="7"/>
      <c r="T251" s="7"/>
      <c r="U251" s="7"/>
      <c r="V251" s="7"/>
      <c r="W251" s="7"/>
      <c r="X251" s="7"/>
      <c r="Y251" s="7"/>
      <c r="Z251" s="7"/>
      <c r="AA251" s="7"/>
      <c r="AB251" s="7"/>
      <c r="AC251" s="7"/>
      <c r="AD251" s="7"/>
      <c r="AE251" s="7"/>
      <c r="AF251" s="7"/>
      <c r="AG251" s="7"/>
      <c r="AH251" s="7"/>
      <c r="AI251" s="7"/>
      <c r="AJ251" s="7"/>
    </row>
    <row r="252" spans="1:36" ht="12.75" customHeight="1" x14ac:dyDescent="0.2">
      <c r="A252" s="7"/>
      <c r="B252" s="7"/>
      <c r="C252" s="7"/>
      <c r="D252" s="7"/>
      <c r="E252" s="7"/>
      <c r="F252" s="7"/>
      <c r="G252" s="7"/>
      <c r="H252" s="7"/>
      <c r="I252" s="7"/>
      <c r="J252" s="7"/>
      <c r="K252" s="7"/>
      <c r="L252" s="7"/>
      <c r="M252" s="7"/>
      <c r="N252" s="7"/>
      <c r="O252" s="7"/>
      <c r="P252" s="7"/>
      <c r="Q252" s="7"/>
      <c r="R252" s="7"/>
      <c r="S252" s="7"/>
      <c r="T252" s="7"/>
      <c r="U252" s="7"/>
      <c r="V252" s="7"/>
      <c r="W252" s="7"/>
      <c r="X252" s="7"/>
      <c r="Y252" s="7"/>
      <c r="Z252" s="7"/>
      <c r="AA252" s="7"/>
      <c r="AB252" s="7"/>
      <c r="AC252" s="7"/>
      <c r="AD252" s="7"/>
      <c r="AE252" s="7"/>
      <c r="AF252" s="7"/>
      <c r="AG252" s="7"/>
      <c r="AH252" s="7"/>
      <c r="AI252" s="7"/>
      <c r="AJ252" s="7"/>
    </row>
    <row r="253" spans="1:36" ht="12.75" customHeight="1" x14ac:dyDescent="0.2">
      <c r="A253" s="7"/>
      <c r="B253" s="7"/>
      <c r="C253" s="7"/>
      <c r="D253" s="7"/>
      <c r="E253" s="7"/>
      <c r="F253" s="7"/>
      <c r="G253" s="7"/>
      <c r="H253" s="7"/>
      <c r="I253" s="7"/>
      <c r="J253" s="7"/>
      <c r="K253" s="7"/>
      <c r="L253" s="7"/>
      <c r="M253" s="7"/>
      <c r="N253" s="7"/>
      <c r="O253" s="7"/>
      <c r="P253" s="7"/>
      <c r="Q253" s="7"/>
      <c r="R253" s="7"/>
      <c r="S253" s="7"/>
      <c r="T253" s="7"/>
      <c r="U253" s="7"/>
      <c r="V253" s="7"/>
      <c r="W253" s="7"/>
      <c r="X253" s="7"/>
      <c r="Y253" s="7"/>
      <c r="Z253" s="7"/>
      <c r="AA253" s="7"/>
      <c r="AB253" s="7"/>
      <c r="AC253" s="7"/>
      <c r="AD253" s="7"/>
      <c r="AE253" s="7"/>
      <c r="AF253" s="7"/>
      <c r="AG253" s="7"/>
      <c r="AH253" s="7"/>
      <c r="AI253" s="7"/>
      <c r="AJ253" s="7"/>
    </row>
    <row r="254" spans="1:36" ht="12.75" customHeight="1" x14ac:dyDescent="0.2">
      <c r="A254" s="7"/>
      <c r="B254" s="7"/>
      <c r="C254" s="7"/>
      <c r="D254" s="7"/>
      <c r="E254" s="7"/>
      <c r="F254" s="7"/>
      <c r="G254" s="7"/>
      <c r="H254" s="7"/>
      <c r="I254" s="7"/>
      <c r="J254" s="7"/>
      <c r="K254" s="7"/>
      <c r="L254" s="7"/>
      <c r="M254" s="7"/>
      <c r="N254" s="7"/>
      <c r="O254" s="7"/>
      <c r="P254" s="7"/>
      <c r="Q254" s="7"/>
      <c r="R254" s="7"/>
      <c r="S254" s="7"/>
      <c r="T254" s="7"/>
      <c r="U254" s="7"/>
      <c r="V254" s="7"/>
      <c r="W254" s="7"/>
      <c r="X254" s="7"/>
      <c r="Y254" s="7"/>
      <c r="Z254" s="7"/>
      <c r="AA254" s="7"/>
      <c r="AB254" s="7"/>
      <c r="AC254" s="7"/>
      <c r="AD254" s="7"/>
      <c r="AE254" s="7"/>
      <c r="AF254" s="7"/>
      <c r="AG254" s="7"/>
      <c r="AH254" s="7"/>
      <c r="AI254" s="7"/>
      <c r="AJ254" s="7"/>
    </row>
    <row r="255" spans="1:36" ht="15.75" customHeight="1" x14ac:dyDescent="0.2"/>
    <row r="256" spans="1:3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sheetData>
  <mergeCells count="93">
    <mergeCell ref="A51:P51"/>
    <mergeCell ref="A52:P52"/>
    <mergeCell ref="A54:B54"/>
    <mergeCell ref="H42:I42"/>
    <mergeCell ref="M42:N42"/>
    <mergeCell ref="M43:N43"/>
    <mergeCell ref="A46:P46"/>
    <mergeCell ref="A47:N47"/>
    <mergeCell ref="A48:J48"/>
    <mergeCell ref="A50:P50"/>
    <mergeCell ref="B25:C25"/>
    <mergeCell ref="A29:A32"/>
    <mergeCell ref="B29:B32"/>
    <mergeCell ref="D29:F29"/>
    <mergeCell ref="G29:G32"/>
    <mergeCell ref="F30:F31"/>
    <mergeCell ref="A20:A23"/>
    <mergeCell ref="B20:B23"/>
    <mergeCell ref="D20:F20"/>
    <mergeCell ref="G20:G23"/>
    <mergeCell ref="F21:F22"/>
    <mergeCell ref="C20:C23"/>
    <mergeCell ref="D21:D23"/>
    <mergeCell ref="H12:I12"/>
    <mergeCell ref="H15:I15"/>
    <mergeCell ref="C11:C14"/>
    <mergeCell ref="D12:D14"/>
    <mergeCell ref="B16:C17"/>
    <mergeCell ref="H5:J5"/>
    <mergeCell ref="H6:J6"/>
    <mergeCell ref="K6:L6"/>
    <mergeCell ref="N6:P6"/>
    <mergeCell ref="A1:Q1"/>
    <mergeCell ref="A2:Q2"/>
    <mergeCell ref="A3:Q3"/>
    <mergeCell ref="N4:P4"/>
    <mergeCell ref="C5:D5"/>
    <mergeCell ref="K5:L5"/>
    <mergeCell ref="C6:D6"/>
    <mergeCell ref="M40:N40"/>
    <mergeCell ref="M41:N41"/>
    <mergeCell ref="C29:C32"/>
    <mergeCell ref="D30:D32"/>
    <mergeCell ref="A39:B39"/>
    <mergeCell ref="H39:I39"/>
    <mergeCell ref="M39:N39"/>
    <mergeCell ref="H40:I40"/>
    <mergeCell ref="H41:I41"/>
    <mergeCell ref="M26:Q26"/>
    <mergeCell ref="M27:Q27"/>
    <mergeCell ref="O29:O32"/>
    <mergeCell ref="P29:P31"/>
    <mergeCell ref="Q29:Q32"/>
    <mergeCell ref="H33:I33"/>
    <mergeCell ref="J33:K33"/>
    <mergeCell ref="N30:N31"/>
    <mergeCell ref="M35:Q35"/>
    <mergeCell ref="M36:Q36"/>
    <mergeCell ref="H29:N29"/>
    <mergeCell ref="H30:I30"/>
    <mergeCell ref="J30:K30"/>
    <mergeCell ref="L30:L32"/>
    <mergeCell ref="M30:M31"/>
    <mergeCell ref="J15:K15"/>
    <mergeCell ref="H20:N20"/>
    <mergeCell ref="H21:I21"/>
    <mergeCell ref="J21:K21"/>
    <mergeCell ref="H24:I24"/>
    <mergeCell ref="J24:K24"/>
    <mergeCell ref="M17:Q17"/>
    <mergeCell ref="M18:Q18"/>
    <mergeCell ref="O20:O23"/>
    <mergeCell ref="P20:P22"/>
    <mergeCell ref="Q20:Q23"/>
    <mergeCell ref="N21:N22"/>
    <mergeCell ref="L21:L23"/>
    <mergeCell ref="M21:M22"/>
    <mergeCell ref="D11:F11"/>
    <mergeCell ref="H11:N11"/>
    <mergeCell ref="M12:M13"/>
    <mergeCell ref="N12:N13"/>
    <mergeCell ref="A8:Q8"/>
    <mergeCell ref="A9:Q9"/>
    <mergeCell ref="A10:P10"/>
    <mergeCell ref="A11:A14"/>
    <mergeCell ref="B11:B14"/>
    <mergeCell ref="G11:G14"/>
    <mergeCell ref="Q11:Q14"/>
    <mergeCell ref="J12:K12"/>
    <mergeCell ref="L12:L14"/>
    <mergeCell ref="O11:O14"/>
    <mergeCell ref="P11:P13"/>
    <mergeCell ref="F12:F13"/>
  </mergeCells>
  <printOptions horizontalCentered="1"/>
  <pageMargins left="0.78740157480314965" right="0.59055118110236227" top="0.39370078740157483" bottom="0.39370078740157483" header="0" footer="0"/>
  <pageSetup paperSize="9" orientation="portrait"/>
  <headerFooter>
    <oddHeader>&amp;R&amp;P</oddHeader>
    <oddFooter>&amp;LSACCON/CPC/SECAD&amp;R&amp;A Página &amp;P/</oddFooter>
  </headerFooter>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B1000"/>
  <sheetViews>
    <sheetView showGridLines="0" workbookViewId="0"/>
  </sheetViews>
  <sheetFormatPr defaultColWidth="12.5703125" defaultRowHeight="15" customHeight="1" x14ac:dyDescent="0.2"/>
  <cols>
    <col min="1" max="5" width="9.7109375" customWidth="1"/>
    <col min="6" max="6" width="11" customWidth="1"/>
    <col min="7" max="8" width="45.7109375" customWidth="1"/>
    <col min="9" max="13" width="9.140625" hidden="1" customWidth="1"/>
    <col min="14" max="26" width="8.5703125" hidden="1" customWidth="1"/>
    <col min="27" max="28" width="12.5703125" hidden="1"/>
  </cols>
  <sheetData>
    <row r="1" spans="1:28" ht="15" customHeight="1" x14ac:dyDescent="0.25">
      <c r="A1" s="512" t="str">
        <f>'POSTOS e RESUMO'!A1:P1</f>
        <v>TRIBUNAL REGIONAL ELEITORAL DO PARANÁ</v>
      </c>
      <c r="B1" s="499"/>
      <c r="C1" s="499"/>
      <c r="D1" s="499"/>
      <c r="E1" s="499"/>
      <c r="F1" s="499"/>
      <c r="G1" s="499"/>
      <c r="H1" s="499"/>
    </row>
    <row r="2" spans="1:28" ht="12.75" customHeight="1" x14ac:dyDescent="0.2">
      <c r="A2" s="513" t="str">
        <f>'POSTOS e RESUMO'!A2:P2</f>
        <v xml:space="preserve">PLANILHA DE CUSTOS E FORMAÇÃO DE PREÇOS - ESTIMATIVA TRE </v>
      </c>
      <c r="B2" s="491"/>
      <c r="C2" s="491"/>
      <c r="D2" s="491"/>
      <c r="E2" s="491"/>
      <c r="F2" s="491"/>
      <c r="G2" s="491"/>
      <c r="H2" s="495"/>
      <c r="I2" s="4"/>
      <c r="J2" s="4"/>
      <c r="K2" s="4"/>
      <c r="L2" s="4"/>
      <c r="M2" s="4"/>
      <c r="N2" s="4"/>
      <c r="O2" s="4"/>
      <c r="P2" s="4"/>
      <c r="Q2" s="4"/>
      <c r="R2" s="4"/>
      <c r="S2" s="4"/>
      <c r="T2" s="4"/>
      <c r="U2" s="4"/>
      <c r="V2" s="4"/>
      <c r="W2" s="4"/>
      <c r="X2" s="4"/>
      <c r="Y2" s="4"/>
      <c r="Z2" s="4"/>
      <c r="AA2" s="129"/>
      <c r="AB2" s="129"/>
    </row>
    <row r="3" spans="1:28" ht="12.75" customHeight="1" x14ac:dyDescent="0.2">
      <c r="A3" s="513" t="str">
        <f>'POSTOS e RESUMO'!A3:P3</f>
        <v>Médico, Psicólogo e Assistente Social</v>
      </c>
      <c r="B3" s="491"/>
      <c r="C3" s="491"/>
      <c r="D3" s="491"/>
      <c r="E3" s="491"/>
      <c r="F3" s="491"/>
      <c r="G3" s="491"/>
      <c r="H3" s="495"/>
      <c r="I3" s="4"/>
      <c r="J3" s="4"/>
      <c r="K3" s="4"/>
      <c r="L3" s="4"/>
      <c r="M3" s="4"/>
      <c r="N3" s="4"/>
      <c r="O3" s="4"/>
      <c r="P3" s="4"/>
      <c r="Q3" s="4"/>
      <c r="R3" s="4"/>
      <c r="S3" s="4"/>
      <c r="T3" s="4"/>
      <c r="U3" s="4"/>
      <c r="V3" s="4"/>
      <c r="W3" s="4"/>
      <c r="X3" s="4"/>
      <c r="Y3" s="4"/>
      <c r="Z3" s="4"/>
      <c r="AA3" s="129"/>
      <c r="AB3" s="129"/>
    </row>
    <row r="4" spans="1:28" ht="12.75" customHeight="1" x14ac:dyDescent="0.2">
      <c r="A4" s="130"/>
      <c r="B4" s="130"/>
      <c r="C4" s="130"/>
      <c r="D4" s="130"/>
      <c r="E4" s="130"/>
      <c r="F4" s="131"/>
      <c r="G4" s="132"/>
      <c r="H4" s="132"/>
      <c r="I4" s="4"/>
      <c r="J4" s="4"/>
      <c r="K4" s="4"/>
      <c r="L4" s="4"/>
      <c r="M4" s="4"/>
      <c r="N4" s="4"/>
      <c r="O4" s="4"/>
      <c r="P4" s="4"/>
      <c r="Q4" s="4"/>
      <c r="R4" s="4"/>
      <c r="S4" s="4"/>
      <c r="T4" s="4"/>
      <c r="U4" s="4"/>
      <c r="V4" s="4"/>
      <c r="W4" s="4"/>
      <c r="X4" s="4"/>
      <c r="Y4" s="4"/>
      <c r="Z4" s="4"/>
      <c r="AA4" s="129"/>
      <c r="AB4" s="129"/>
    </row>
    <row r="5" spans="1:28" ht="12.75" customHeight="1" x14ac:dyDescent="0.2">
      <c r="A5" s="514" t="str">
        <f>'POSTOS e RESUMO'!A8:Q8</f>
        <v>NOME DA EMPRESA</v>
      </c>
      <c r="B5" s="467"/>
      <c r="C5" s="467"/>
      <c r="D5" s="467"/>
      <c r="E5" s="467"/>
      <c r="F5" s="467"/>
      <c r="G5" s="467"/>
      <c r="H5" s="468"/>
      <c r="I5" s="4"/>
      <c r="J5" s="4"/>
      <c r="K5" s="4"/>
      <c r="L5" s="4"/>
      <c r="M5" s="4"/>
      <c r="N5" s="4"/>
      <c r="O5" s="4"/>
      <c r="P5" s="4"/>
      <c r="Q5" s="4"/>
      <c r="R5" s="4"/>
      <c r="S5" s="4"/>
      <c r="T5" s="4"/>
      <c r="U5" s="4"/>
      <c r="V5" s="4"/>
      <c r="W5" s="4"/>
      <c r="X5" s="4"/>
      <c r="Y5" s="4"/>
      <c r="Z5" s="4"/>
      <c r="AA5" s="129"/>
      <c r="AB5" s="129"/>
    </row>
    <row r="6" spans="1:28" ht="12.75" customHeight="1" x14ac:dyDescent="0.2">
      <c r="A6" s="515" t="str">
        <f>'POSTOS e RESUMO'!A9:Q9</f>
        <v>CNPJ</v>
      </c>
      <c r="B6" s="470"/>
      <c r="C6" s="470"/>
      <c r="D6" s="470"/>
      <c r="E6" s="470"/>
      <c r="F6" s="470"/>
      <c r="G6" s="470"/>
      <c r="H6" s="471"/>
      <c r="I6" s="4"/>
      <c r="J6" s="4"/>
      <c r="K6" s="4"/>
      <c r="L6" s="4"/>
      <c r="M6" s="4"/>
      <c r="N6" s="4"/>
      <c r="O6" s="4"/>
      <c r="P6" s="4"/>
      <c r="Q6" s="4"/>
      <c r="R6" s="4"/>
      <c r="S6" s="4"/>
      <c r="T6" s="4"/>
      <c r="U6" s="4"/>
      <c r="V6" s="4"/>
      <c r="W6" s="4"/>
      <c r="X6" s="4"/>
      <c r="Y6" s="4"/>
      <c r="Z6" s="4"/>
      <c r="AA6" s="129"/>
      <c r="AB6" s="129"/>
    </row>
    <row r="7" spans="1:28" ht="12.75" customHeight="1" x14ac:dyDescent="0.2">
      <c r="A7" s="133"/>
      <c r="B7" s="133"/>
      <c r="C7" s="133"/>
      <c r="D7" s="133"/>
      <c r="E7" s="133"/>
      <c r="F7" s="133"/>
      <c r="G7" s="133"/>
      <c r="H7" s="133"/>
      <c r="I7" s="4"/>
      <c r="J7" s="4"/>
      <c r="K7" s="4"/>
      <c r="L7" s="4"/>
      <c r="M7" s="4"/>
      <c r="N7" s="4"/>
      <c r="O7" s="4"/>
      <c r="P7" s="4"/>
      <c r="Q7" s="4"/>
      <c r="R7" s="4"/>
      <c r="S7" s="4"/>
      <c r="T7" s="4"/>
      <c r="U7" s="4"/>
      <c r="V7" s="4"/>
      <c r="W7" s="4"/>
      <c r="X7" s="4"/>
      <c r="Y7" s="4"/>
      <c r="Z7" s="4"/>
      <c r="AA7" s="129"/>
      <c r="AB7" s="129"/>
    </row>
    <row r="8" spans="1:28" ht="12.75" customHeight="1" x14ac:dyDescent="0.2">
      <c r="A8" s="516" t="s">
        <v>59</v>
      </c>
      <c r="B8" s="505"/>
      <c r="C8" s="505"/>
      <c r="D8" s="505"/>
      <c r="E8" s="517"/>
      <c r="F8" s="134"/>
      <c r="G8" s="135" t="s">
        <v>60</v>
      </c>
      <c r="H8" s="133"/>
      <c r="I8" s="4"/>
      <c r="J8" s="4"/>
      <c r="K8" s="4"/>
      <c r="L8" s="4"/>
      <c r="M8" s="4"/>
      <c r="N8" s="4"/>
      <c r="O8" s="4"/>
      <c r="P8" s="4"/>
      <c r="Q8" s="4"/>
      <c r="R8" s="4"/>
      <c r="S8" s="4"/>
      <c r="T8" s="4"/>
      <c r="U8" s="4"/>
      <c r="V8" s="4"/>
      <c r="W8" s="4"/>
      <c r="X8" s="4"/>
      <c r="Y8" s="4"/>
      <c r="Z8" s="4"/>
      <c r="AA8" s="129"/>
      <c r="AB8" s="129"/>
    </row>
    <row r="9" spans="1:28" ht="12.75" customHeight="1" x14ac:dyDescent="0.2">
      <c r="A9" s="518"/>
      <c r="B9" s="519"/>
      <c r="C9" s="519"/>
      <c r="D9" s="519"/>
      <c r="E9" s="488"/>
      <c r="F9" s="134" t="s">
        <v>61</v>
      </c>
      <c r="G9" s="136" t="s">
        <v>62</v>
      </c>
      <c r="H9" s="133"/>
      <c r="I9" s="4"/>
      <c r="J9" s="4"/>
      <c r="K9" s="4"/>
      <c r="L9" s="4"/>
      <c r="M9" s="4"/>
      <c r="N9" s="4"/>
      <c r="O9" s="4"/>
      <c r="P9" s="4"/>
      <c r="Q9" s="4"/>
      <c r="R9" s="4"/>
      <c r="S9" s="4"/>
      <c r="T9" s="4"/>
      <c r="U9" s="4"/>
      <c r="V9" s="4"/>
      <c r="W9" s="4"/>
      <c r="X9" s="4"/>
      <c r="Y9" s="4"/>
      <c r="Z9" s="4"/>
      <c r="AA9" s="129"/>
      <c r="AB9" s="129"/>
    </row>
    <row r="10" spans="1:28" ht="12.75" customHeight="1" x14ac:dyDescent="0.2">
      <c r="A10" s="133"/>
      <c r="B10" s="133"/>
      <c r="C10" s="133"/>
      <c r="D10" s="133"/>
      <c r="E10" s="133"/>
      <c r="F10" s="133"/>
      <c r="G10" s="133"/>
      <c r="H10" s="133"/>
      <c r="I10" s="4"/>
      <c r="J10" s="4"/>
      <c r="K10" s="4"/>
      <c r="L10" s="4"/>
      <c r="M10" s="4"/>
      <c r="N10" s="4"/>
      <c r="O10" s="4"/>
      <c r="P10" s="4"/>
      <c r="Q10" s="4"/>
      <c r="R10" s="4"/>
      <c r="S10" s="4"/>
      <c r="T10" s="4"/>
      <c r="U10" s="4"/>
      <c r="V10" s="4"/>
      <c r="W10" s="4"/>
      <c r="X10" s="4"/>
      <c r="Y10" s="4"/>
      <c r="Z10" s="4"/>
      <c r="AA10" s="129"/>
      <c r="AB10" s="129"/>
    </row>
    <row r="11" spans="1:28" ht="12.75" customHeight="1" x14ac:dyDescent="0.2">
      <c r="A11" s="520" t="s">
        <v>63</v>
      </c>
      <c r="B11" s="521"/>
      <c r="C11" s="521"/>
      <c r="D11" s="521"/>
      <c r="E11" s="521"/>
      <c r="F11" s="521"/>
      <c r="G11" s="521"/>
      <c r="H11" s="522"/>
      <c r="I11" s="4"/>
      <c r="J11" s="4"/>
      <c r="K11" s="4"/>
      <c r="L11" s="4"/>
      <c r="M11" s="4"/>
      <c r="N11" s="4"/>
      <c r="O11" s="4"/>
      <c r="P11" s="4"/>
      <c r="Q11" s="4"/>
      <c r="R11" s="4"/>
      <c r="S11" s="4"/>
      <c r="T11" s="4"/>
      <c r="U11" s="4"/>
      <c r="V11" s="4"/>
      <c r="W11" s="4"/>
      <c r="X11" s="4"/>
      <c r="Y11" s="4"/>
      <c r="Z11" s="4"/>
      <c r="AA11" s="129"/>
      <c r="AB11" s="129"/>
    </row>
    <row r="12" spans="1:28" ht="12.75" customHeight="1" x14ac:dyDescent="0.2">
      <c r="A12" s="137"/>
      <c r="B12" s="137"/>
      <c r="C12" s="137"/>
      <c r="D12" s="137"/>
      <c r="E12" s="137"/>
      <c r="F12" s="138"/>
      <c r="G12" s="132"/>
      <c r="H12" s="132"/>
      <c r="I12" s="4"/>
      <c r="J12" s="4"/>
      <c r="K12" s="4"/>
      <c r="L12" s="4"/>
      <c r="M12" s="4"/>
      <c r="N12" s="4"/>
      <c r="O12" s="4"/>
      <c r="P12" s="4"/>
      <c r="Q12" s="4"/>
      <c r="R12" s="4"/>
      <c r="S12" s="4"/>
      <c r="T12" s="4"/>
      <c r="U12" s="4"/>
      <c r="V12" s="4"/>
      <c r="W12" s="4"/>
      <c r="X12" s="4"/>
      <c r="Y12" s="4"/>
      <c r="Z12" s="4"/>
      <c r="AA12" s="129"/>
      <c r="AB12" s="129"/>
    </row>
    <row r="13" spans="1:28" ht="15" customHeight="1" x14ac:dyDescent="0.3">
      <c r="A13" s="523" t="s">
        <v>64</v>
      </c>
      <c r="B13" s="524"/>
      <c r="C13" s="524"/>
      <c r="D13" s="524"/>
      <c r="E13" s="524"/>
      <c r="F13" s="524"/>
      <c r="G13" s="525"/>
      <c r="H13" s="139"/>
      <c r="I13" s="4"/>
      <c r="J13" s="4"/>
      <c r="K13" s="4"/>
      <c r="L13" s="4"/>
      <c r="M13" s="4"/>
      <c r="N13" s="4"/>
      <c r="O13" s="4"/>
      <c r="P13" s="4"/>
      <c r="Q13" s="4"/>
      <c r="R13" s="4"/>
      <c r="S13" s="4"/>
      <c r="T13" s="4"/>
      <c r="U13" s="4"/>
      <c r="V13" s="4"/>
      <c r="W13" s="4"/>
      <c r="X13" s="4"/>
      <c r="Y13" s="4"/>
      <c r="Z13" s="4"/>
      <c r="AA13" s="129"/>
      <c r="AB13" s="129"/>
    </row>
    <row r="14" spans="1:28" ht="12.75" customHeight="1" x14ac:dyDescent="0.2">
      <c r="A14" s="133"/>
      <c r="B14" s="133"/>
      <c r="C14" s="133"/>
      <c r="D14" s="133"/>
      <c r="E14" s="133"/>
      <c r="F14" s="140" t="s">
        <v>65</v>
      </c>
      <c r="G14" s="140" t="s">
        <v>66</v>
      </c>
      <c r="H14" s="140" t="s">
        <v>67</v>
      </c>
      <c r="I14" s="4"/>
      <c r="J14" s="4"/>
      <c r="K14" s="4"/>
      <c r="L14" s="4"/>
      <c r="M14" s="4"/>
      <c r="N14" s="4"/>
      <c r="O14" s="4"/>
      <c r="P14" s="4"/>
      <c r="Q14" s="4"/>
      <c r="R14" s="4"/>
      <c r="S14" s="4"/>
      <c r="T14" s="4"/>
      <c r="U14" s="4"/>
      <c r="V14" s="4"/>
      <c r="W14" s="4"/>
      <c r="X14" s="4"/>
      <c r="Y14" s="4"/>
      <c r="Z14" s="4"/>
      <c r="AA14" s="129"/>
      <c r="AB14" s="129"/>
    </row>
    <row r="15" spans="1:28" ht="48" customHeight="1" x14ac:dyDescent="0.2">
      <c r="A15" s="526" t="s">
        <v>68</v>
      </c>
      <c r="B15" s="462"/>
      <c r="C15" s="462"/>
      <c r="D15" s="462"/>
      <c r="E15" s="463"/>
      <c r="F15" s="141"/>
      <c r="G15" s="142" t="s">
        <v>69</v>
      </c>
      <c r="H15" s="143" t="s">
        <v>70</v>
      </c>
      <c r="I15" s="144"/>
      <c r="J15" s="144"/>
      <c r="K15" s="144"/>
      <c r="L15" s="144"/>
      <c r="M15" s="144"/>
      <c r="N15" s="144"/>
      <c r="O15" s="144"/>
      <c r="P15" s="144"/>
      <c r="Q15" s="144"/>
      <c r="R15" s="144"/>
      <c r="S15" s="144"/>
      <c r="T15" s="144"/>
      <c r="U15" s="144"/>
      <c r="V15" s="144"/>
      <c r="W15" s="144"/>
      <c r="X15" s="144"/>
      <c r="Y15" s="144"/>
      <c r="Z15" s="144"/>
      <c r="AA15" s="129"/>
      <c r="AB15" s="129"/>
    </row>
    <row r="16" spans="1:28" ht="12.75" customHeight="1" x14ac:dyDescent="0.2">
      <c r="A16" s="526" t="s">
        <v>71</v>
      </c>
      <c r="B16" s="462"/>
      <c r="C16" s="462"/>
      <c r="D16" s="462"/>
      <c r="E16" s="463"/>
      <c r="F16" s="141"/>
      <c r="G16" s="142" t="s">
        <v>72</v>
      </c>
      <c r="H16" s="145" t="s">
        <v>73</v>
      </c>
      <c r="I16" s="144"/>
      <c r="J16" s="144"/>
      <c r="K16" s="144"/>
      <c r="L16" s="144"/>
      <c r="M16" s="144"/>
      <c r="N16" s="144"/>
      <c r="O16" s="144"/>
      <c r="P16" s="144"/>
      <c r="Q16" s="144"/>
      <c r="R16" s="144"/>
      <c r="S16" s="144"/>
      <c r="T16" s="144"/>
      <c r="U16" s="144"/>
      <c r="V16" s="144"/>
      <c r="W16" s="144"/>
      <c r="X16" s="144"/>
      <c r="Y16" s="144"/>
      <c r="Z16" s="144"/>
      <c r="AA16" s="129"/>
      <c r="AB16" s="129"/>
    </row>
    <row r="17" spans="1:28" ht="12.75" customHeight="1" x14ac:dyDescent="0.2">
      <c r="A17" s="526" t="s">
        <v>74</v>
      </c>
      <c r="B17" s="462"/>
      <c r="C17" s="462"/>
      <c r="D17" s="462"/>
      <c r="E17" s="463"/>
      <c r="F17" s="141"/>
      <c r="G17" s="142" t="s">
        <v>75</v>
      </c>
      <c r="H17" s="145" t="s">
        <v>76</v>
      </c>
      <c r="I17" s="144"/>
      <c r="J17" s="144"/>
      <c r="K17" s="144"/>
      <c r="L17" s="144"/>
      <c r="M17" s="144"/>
      <c r="N17" s="144"/>
      <c r="O17" s="144"/>
      <c r="P17" s="144"/>
      <c r="Q17" s="144"/>
      <c r="R17" s="144"/>
      <c r="S17" s="144"/>
      <c r="T17" s="144"/>
      <c r="U17" s="144"/>
      <c r="V17" s="144"/>
      <c r="W17" s="144"/>
      <c r="X17" s="144"/>
      <c r="Y17" s="144"/>
      <c r="Z17" s="144"/>
      <c r="AA17" s="129"/>
      <c r="AB17" s="129"/>
    </row>
    <row r="18" spans="1:28" ht="12.75" customHeight="1" x14ac:dyDescent="0.2">
      <c r="A18" s="526" t="s">
        <v>77</v>
      </c>
      <c r="B18" s="462"/>
      <c r="C18" s="462"/>
      <c r="D18" s="462"/>
      <c r="E18" s="463"/>
      <c r="F18" s="141"/>
      <c r="G18" s="142" t="s">
        <v>78</v>
      </c>
      <c r="H18" s="145" t="s">
        <v>79</v>
      </c>
      <c r="I18" s="144"/>
      <c r="J18" s="144"/>
      <c r="K18" s="144"/>
      <c r="L18" s="144"/>
      <c r="M18" s="144"/>
      <c r="N18" s="144"/>
      <c r="O18" s="144"/>
      <c r="P18" s="144"/>
      <c r="Q18" s="144"/>
      <c r="R18" s="144"/>
      <c r="S18" s="144"/>
      <c r="T18" s="144"/>
      <c r="U18" s="144"/>
      <c r="V18" s="144"/>
      <c r="W18" s="144"/>
      <c r="X18" s="144"/>
      <c r="Y18" s="144"/>
      <c r="Z18" s="144"/>
      <c r="AA18" s="129"/>
      <c r="AB18" s="129"/>
    </row>
    <row r="19" spans="1:28" ht="22.5" customHeight="1" x14ac:dyDescent="0.2">
      <c r="A19" s="526" t="s">
        <v>80</v>
      </c>
      <c r="B19" s="462"/>
      <c r="C19" s="462"/>
      <c r="D19" s="462"/>
      <c r="E19" s="463"/>
      <c r="F19" s="141"/>
      <c r="G19" s="142" t="s">
        <v>81</v>
      </c>
      <c r="H19" s="145" t="s">
        <v>82</v>
      </c>
      <c r="I19" s="144"/>
      <c r="J19" s="144"/>
      <c r="K19" s="144"/>
      <c r="L19" s="144"/>
      <c r="M19" s="144"/>
      <c r="N19" s="144"/>
      <c r="O19" s="144"/>
      <c r="P19" s="144"/>
      <c r="Q19" s="144"/>
      <c r="R19" s="144"/>
      <c r="S19" s="144"/>
      <c r="T19" s="144"/>
      <c r="U19" s="144"/>
      <c r="V19" s="144"/>
      <c r="W19" s="144"/>
      <c r="X19" s="144"/>
      <c r="Y19" s="144"/>
      <c r="Z19" s="144"/>
      <c r="AA19" s="129"/>
      <c r="AB19" s="129"/>
    </row>
    <row r="20" spans="1:28" ht="12.75" customHeight="1" x14ac:dyDescent="0.2">
      <c r="A20" s="526" t="s">
        <v>83</v>
      </c>
      <c r="B20" s="462"/>
      <c r="C20" s="462"/>
      <c r="D20" s="462"/>
      <c r="E20" s="463"/>
      <c r="F20" s="141"/>
      <c r="G20" s="142" t="s">
        <v>84</v>
      </c>
      <c r="H20" s="145" t="s">
        <v>85</v>
      </c>
      <c r="I20" s="144"/>
      <c r="J20" s="144"/>
      <c r="K20" s="144"/>
      <c r="L20" s="144"/>
      <c r="M20" s="144"/>
      <c r="N20" s="144"/>
      <c r="O20" s="144"/>
      <c r="P20" s="144"/>
      <c r="Q20" s="144"/>
      <c r="R20" s="144"/>
      <c r="S20" s="144"/>
      <c r="T20" s="144"/>
      <c r="U20" s="144"/>
      <c r="V20" s="144"/>
      <c r="W20" s="144"/>
      <c r="X20" s="144"/>
      <c r="Y20" s="144"/>
      <c r="Z20" s="144"/>
      <c r="AA20" s="129"/>
      <c r="AB20" s="129"/>
    </row>
    <row r="21" spans="1:28" ht="79.5" customHeight="1" x14ac:dyDescent="0.2">
      <c r="A21" s="103" t="s">
        <v>86</v>
      </c>
      <c r="B21" s="146"/>
      <c r="C21" s="103" t="s">
        <v>87</v>
      </c>
      <c r="D21" s="147"/>
      <c r="E21" s="103" t="s">
        <v>88</v>
      </c>
      <c r="F21" s="148">
        <f>B21*D21</f>
        <v>0</v>
      </c>
      <c r="G21" s="142" t="s">
        <v>89</v>
      </c>
      <c r="H21" s="145" t="s">
        <v>90</v>
      </c>
      <c r="I21" s="144"/>
      <c r="J21" s="144"/>
      <c r="K21" s="144"/>
      <c r="L21" s="144"/>
      <c r="M21" s="144"/>
      <c r="N21" s="144"/>
      <c r="O21" s="144"/>
      <c r="P21" s="144"/>
      <c r="Q21" s="144"/>
      <c r="R21" s="144"/>
      <c r="S21" s="144"/>
      <c r="T21" s="144"/>
      <c r="U21" s="144"/>
      <c r="V21" s="144"/>
      <c r="W21" s="144"/>
      <c r="X21" s="144"/>
      <c r="Y21" s="144"/>
      <c r="Z21" s="144"/>
      <c r="AA21" s="129"/>
      <c r="AB21" s="129"/>
    </row>
    <row r="22" spans="1:28" ht="12.75" customHeight="1" x14ac:dyDescent="0.2">
      <c r="A22" s="527" t="s">
        <v>91</v>
      </c>
      <c r="B22" s="462"/>
      <c r="C22" s="462"/>
      <c r="D22" s="462"/>
      <c r="E22" s="463"/>
      <c r="F22" s="149"/>
      <c r="G22" s="142" t="s">
        <v>92</v>
      </c>
      <c r="H22" s="145" t="s">
        <v>93</v>
      </c>
      <c r="I22" s="144"/>
      <c r="J22" s="144"/>
      <c r="K22" s="144"/>
      <c r="L22" s="144"/>
      <c r="M22" s="144"/>
      <c r="N22" s="144"/>
      <c r="O22" s="144"/>
      <c r="P22" s="144"/>
      <c r="Q22" s="144"/>
      <c r="R22" s="144"/>
      <c r="S22" s="144"/>
      <c r="T22" s="144"/>
      <c r="U22" s="144"/>
      <c r="V22" s="144"/>
      <c r="W22" s="144"/>
      <c r="X22" s="144"/>
      <c r="Y22" s="144"/>
      <c r="Z22" s="144"/>
      <c r="AA22" s="129"/>
      <c r="AB22" s="129"/>
    </row>
    <row r="23" spans="1:28" ht="12.75" customHeight="1" x14ac:dyDescent="0.2">
      <c r="A23" s="528" t="s">
        <v>94</v>
      </c>
      <c r="B23" s="467"/>
      <c r="C23" s="467"/>
      <c r="D23" s="467"/>
      <c r="E23" s="529"/>
      <c r="F23" s="150">
        <f>SUM(F15:F22)</f>
        <v>0</v>
      </c>
      <c r="G23" s="151"/>
      <c r="H23" s="152"/>
      <c r="I23" s="4"/>
      <c r="J23" s="4"/>
      <c r="K23" s="4"/>
      <c r="L23" s="4"/>
      <c r="M23" s="4"/>
      <c r="N23" s="4"/>
      <c r="O23" s="4"/>
      <c r="P23" s="4"/>
      <c r="Q23" s="4"/>
      <c r="R23" s="4"/>
      <c r="S23" s="4"/>
      <c r="T23" s="4"/>
      <c r="U23" s="4"/>
      <c r="V23" s="4"/>
      <c r="W23" s="4"/>
      <c r="X23" s="4"/>
      <c r="Y23" s="4"/>
      <c r="Z23" s="4"/>
      <c r="AA23" s="129"/>
      <c r="AB23" s="129"/>
    </row>
    <row r="24" spans="1:28" ht="12.75" customHeight="1" x14ac:dyDescent="0.2">
      <c r="A24" s="153"/>
      <c r="B24" s="153"/>
      <c r="C24" s="153"/>
      <c r="D24" s="153"/>
      <c r="E24" s="153"/>
      <c r="F24" s="138"/>
      <c r="G24" s="152"/>
      <c r="H24" s="152"/>
      <c r="I24" s="4"/>
      <c r="J24" s="4"/>
      <c r="K24" s="4"/>
      <c r="L24" s="4"/>
      <c r="M24" s="4"/>
      <c r="N24" s="4"/>
      <c r="O24" s="4"/>
      <c r="P24" s="4"/>
      <c r="Q24" s="4"/>
      <c r="R24" s="4"/>
      <c r="S24" s="4"/>
      <c r="T24" s="4"/>
      <c r="U24" s="4"/>
      <c r="V24" s="4"/>
      <c r="W24" s="4"/>
      <c r="X24" s="4"/>
      <c r="Y24" s="4"/>
      <c r="Z24" s="4"/>
      <c r="AA24" s="129"/>
      <c r="AB24" s="129"/>
    </row>
    <row r="25" spans="1:28" ht="12.75" customHeight="1" x14ac:dyDescent="0.3">
      <c r="A25" s="523" t="s">
        <v>95</v>
      </c>
      <c r="B25" s="524"/>
      <c r="C25" s="524"/>
      <c r="D25" s="524"/>
      <c r="E25" s="524"/>
      <c r="F25" s="524"/>
      <c r="G25" s="525"/>
      <c r="H25" s="139"/>
      <c r="I25" s="4"/>
      <c r="J25" s="4"/>
      <c r="K25" s="4"/>
      <c r="L25" s="4"/>
      <c r="M25" s="4"/>
      <c r="N25" s="4"/>
      <c r="O25" s="4"/>
      <c r="P25" s="4"/>
      <c r="Q25" s="4"/>
      <c r="R25" s="4"/>
      <c r="S25" s="4"/>
      <c r="T25" s="4"/>
      <c r="U25" s="4"/>
      <c r="V25" s="4"/>
      <c r="W25" s="4"/>
      <c r="X25" s="4"/>
      <c r="Y25" s="4"/>
      <c r="Z25" s="4"/>
      <c r="AA25" s="129"/>
      <c r="AB25" s="129"/>
    </row>
    <row r="26" spans="1:28" ht="12.75" customHeight="1" x14ac:dyDescent="0.2">
      <c r="A26" s="133"/>
      <c r="B26" s="133"/>
      <c r="C26" s="133"/>
      <c r="D26" s="133"/>
      <c r="E26" s="133"/>
      <c r="F26" s="140" t="s">
        <v>65</v>
      </c>
      <c r="G26" s="140" t="s">
        <v>66</v>
      </c>
      <c r="H26" s="140" t="s">
        <v>67</v>
      </c>
      <c r="I26" s="4"/>
      <c r="J26" s="4"/>
      <c r="K26" s="4"/>
      <c r="L26" s="4"/>
      <c r="M26" s="4"/>
      <c r="N26" s="4"/>
      <c r="O26" s="4"/>
      <c r="P26" s="4"/>
      <c r="Q26" s="4"/>
      <c r="R26" s="4"/>
      <c r="S26" s="4"/>
      <c r="T26" s="4"/>
      <c r="U26" s="4"/>
      <c r="V26" s="4"/>
      <c r="W26" s="4"/>
      <c r="X26" s="4"/>
      <c r="Y26" s="4"/>
      <c r="Z26" s="4"/>
      <c r="AA26" s="129"/>
      <c r="AB26" s="129"/>
    </row>
    <row r="27" spans="1:28" ht="12.75" customHeight="1" x14ac:dyDescent="0.2">
      <c r="A27" s="526" t="s">
        <v>96</v>
      </c>
      <c r="B27" s="462"/>
      <c r="C27" s="462"/>
      <c r="D27" s="462"/>
      <c r="E27" s="463"/>
      <c r="F27" s="154"/>
      <c r="G27" s="142" t="s">
        <v>97</v>
      </c>
      <c r="H27" s="142" t="s">
        <v>98</v>
      </c>
      <c r="I27" s="144"/>
      <c r="J27" s="144"/>
      <c r="K27" s="144"/>
      <c r="L27" s="144"/>
      <c r="M27" s="144"/>
      <c r="N27" s="144"/>
      <c r="O27" s="144"/>
      <c r="P27" s="144"/>
      <c r="Q27" s="144"/>
      <c r="R27" s="144"/>
      <c r="S27" s="144"/>
      <c r="T27" s="144"/>
      <c r="U27" s="144"/>
      <c r="V27" s="144"/>
      <c r="W27" s="144"/>
      <c r="X27" s="144"/>
      <c r="Y27" s="144"/>
      <c r="Z27" s="144"/>
      <c r="AA27" s="129"/>
      <c r="AB27" s="129"/>
    </row>
    <row r="28" spans="1:28" ht="12.75" customHeight="1" x14ac:dyDescent="0.2">
      <c r="A28" s="526" t="s">
        <v>99</v>
      </c>
      <c r="B28" s="462"/>
      <c r="C28" s="462"/>
      <c r="D28" s="462"/>
      <c r="E28" s="463"/>
      <c r="F28" s="154"/>
      <c r="G28" s="142" t="s">
        <v>100</v>
      </c>
      <c r="H28" s="142" t="s">
        <v>101</v>
      </c>
      <c r="I28" s="144"/>
      <c r="J28" s="144"/>
      <c r="K28" s="144"/>
      <c r="L28" s="144"/>
      <c r="M28" s="144"/>
      <c r="N28" s="144"/>
      <c r="O28" s="144"/>
      <c r="P28" s="144"/>
      <c r="Q28" s="144"/>
      <c r="R28" s="144"/>
      <c r="S28" s="144"/>
      <c r="T28" s="144"/>
      <c r="U28" s="144"/>
      <c r="V28" s="144"/>
      <c r="W28" s="144"/>
      <c r="X28" s="144"/>
      <c r="Y28" s="144"/>
      <c r="Z28" s="144"/>
      <c r="AA28" s="129"/>
      <c r="AB28" s="129"/>
    </row>
    <row r="29" spans="1:28" ht="12.75" customHeight="1" x14ac:dyDescent="0.2">
      <c r="A29" s="530" t="s">
        <v>102</v>
      </c>
      <c r="B29" s="462"/>
      <c r="C29" s="462"/>
      <c r="D29" s="462"/>
      <c r="E29" s="463"/>
      <c r="F29" s="155">
        <f>F28+F27</f>
        <v>0</v>
      </c>
      <c r="G29" s="156"/>
      <c r="H29" s="156"/>
      <c r="I29" s="144"/>
      <c r="J29" s="144"/>
      <c r="K29" s="144"/>
      <c r="L29" s="144"/>
      <c r="M29" s="144"/>
      <c r="N29" s="144"/>
      <c r="O29" s="144"/>
      <c r="P29" s="144"/>
      <c r="Q29" s="144"/>
      <c r="R29" s="144"/>
      <c r="S29" s="144"/>
      <c r="T29" s="144"/>
      <c r="U29" s="144"/>
      <c r="V29" s="144"/>
      <c r="W29" s="144"/>
      <c r="X29" s="144"/>
      <c r="Y29" s="144"/>
      <c r="Z29" s="144"/>
      <c r="AA29" s="129"/>
      <c r="AB29" s="129"/>
    </row>
    <row r="30" spans="1:28" ht="12.75" customHeight="1" x14ac:dyDescent="0.2">
      <c r="A30" s="531" t="s">
        <v>103</v>
      </c>
      <c r="B30" s="462"/>
      <c r="C30" s="462"/>
      <c r="D30" s="462"/>
      <c r="E30" s="463"/>
      <c r="F30" s="157">
        <f>F29%*F23</f>
        <v>0</v>
      </c>
      <c r="G30" s="158" t="s">
        <v>104</v>
      </c>
      <c r="H30" s="156" t="s">
        <v>105</v>
      </c>
      <c r="I30" s="144"/>
      <c r="J30" s="144"/>
      <c r="K30" s="144"/>
      <c r="L30" s="144"/>
      <c r="M30" s="144"/>
      <c r="N30" s="144"/>
      <c r="O30" s="144"/>
      <c r="P30" s="144"/>
      <c r="Q30" s="144"/>
      <c r="R30" s="144"/>
      <c r="S30" s="144"/>
      <c r="T30" s="144"/>
      <c r="U30" s="144"/>
      <c r="V30" s="144"/>
      <c r="W30" s="144"/>
      <c r="X30" s="144"/>
      <c r="Y30" s="144"/>
      <c r="Z30" s="144"/>
      <c r="AA30" s="129"/>
      <c r="AB30" s="129"/>
    </row>
    <row r="31" spans="1:28" ht="12.75" customHeight="1" x14ac:dyDescent="0.2">
      <c r="A31" s="528" t="s">
        <v>106</v>
      </c>
      <c r="B31" s="467"/>
      <c r="C31" s="467"/>
      <c r="D31" s="467"/>
      <c r="E31" s="529"/>
      <c r="F31" s="150">
        <f>F29+F30</f>
        <v>0</v>
      </c>
      <c r="G31" s="159"/>
      <c r="H31" s="160"/>
      <c r="I31" s="4"/>
      <c r="J31" s="4"/>
      <c r="K31" s="4"/>
      <c r="L31" s="4"/>
      <c r="M31" s="4"/>
      <c r="N31" s="4"/>
      <c r="O31" s="4"/>
      <c r="P31" s="4"/>
      <c r="Q31" s="4"/>
      <c r="R31" s="4"/>
      <c r="S31" s="4"/>
      <c r="T31" s="4"/>
      <c r="U31" s="4"/>
      <c r="V31" s="4"/>
      <c r="W31" s="4"/>
      <c r="X31" s="4"/>
      <c r="Y31" s="4"/>
      <c r="Z31" s="4"/>
      <c r="AA31" s="129"/>
      <c r="AB31" s="129"/>
    </row>
    <row r="32" spans="1:28" ht="12.75" customHeight="1" x14ac:dyDescent="0.2">
      <c r="A32" s="153"/>
      <c r="B32" s="153"/>
      <c r="C32" s="153"/>
      <c r="D32" s="153"/>
      <c r="E32" s="153"/>
      <c r="F32" s="138"/>
      <c r="G32" s="132"/>
      <c r="H32" s="132"/>
      <c r="I32" s="4"/>
      <c r="J32" s="4"/>
      <c r="K32" s="4"/>
      <c r="L32" s="4"/>
      <c r="M32" s="4"/>
      <c r="N32" s="4"/>
      <c r="O32" s="4"/>
      <c r="P32" s="4"/>
      <c r="Q32" s="4"/>
      <c r="R32" s="4"/>
      <c r="S32" s="4"/>
      <c r="T32" s="4"/>
      <c r="U32" s="4"/>
      <c r="V32" s="4"/>
      <c r="W32" s="4"/>
      <c r="X32" s="4"/>
      <c r="Y32" s="4"/>
      <c r="Z32" s="4"/>
      <c r="AA32" s="129"/>
      <c r="AB32" s="129"/>
    </row>
    <row r="33" spans="1:28" ht="12.75" customHeight="1" x14ac:dyDescent="0.3">
      <c r="A33" s="161" t="s">
        <v>107</v>
      </c>
      <c r="B33" s="161"/>
      <c r="C33" s="161"/>
      <c r="D33" s="161"/>
      <c r="E33" s="161"/>
      <c r="F33" s="162"/>
      <c r="G33" s="161"/>
      <c r="H33" s="163"/>
      <c r="I33" s="4"/>
      <c r="J33" s="4"/>
      <c r="K33" s="4"/>
      <c r="L33" s="4"/>
      <c r="M33" s="4"/>
      <c r="N33" s="4"/>
      <c r="O33" s="4"/>
      <c r="P33" s="4"/>
      <c r="Q33" s="4"/>
      <c r="R33" s="4"/>
      <c r="S33" s="4"/>
      <c r="T33" s="4"/>
      <c r="U33" s="4"/>
      <c r="V33" s="4"/>
      <c r="W33" s="4"/>
      <c r="X33" s="4"/>
      <c r="Y33" s="4"/>
      <c r="Z33" s="4"/>
      <c r="AA33" s="129"/>
      <c r="AB33" s="129"/>
    </row>
    <row r="34" spans="1:28" ht="12.75" customHeight="1" x14ac:dyDescent="0.2">
      <c r="A34" s="133"/>
      <c r="B34" s="133"/>
      <c r="C34" s="133"/>
      <c r="D34" s="133"/>
      <c r="E34" s="133"/>
      <c r="F34" s="140" t="s">
        <v>65</v>
      </c>
      <c r="G34" s="140" t="s">
        <v>66</v>
      </c>
      <c r="H34" s="140" t="s">
        <v>67</v>
      </c>
      <c r="I34" s="4"/>
      <c r="J34" s="4"/>
      <c r="K34" s="4"/>
      <c r="L34" s="4"/>
      <c r="M34" s="4"/>
      <c r="N34" s="4"/>
      <c r="O34" s="4"/>
      <c r="P34" s="4"/>
      <c r="Q34" s="4"/>
      <c r="R34" s="4"/>
      <c r="S34" s="4"/>
      <c r="T34" s="4"/>
      <c r="U34" s="4"/>
      <c r="V34" s="4"/>
      <c r="W34" s="4"/>
      <c r="X34" s="4"/>
      <c r="Y34" s="4"/>
      <c r="Z34" s="4"/>
      <c r="AA34" s="129"/>
      <c r="AB34" s="129"/>
    </row>
    <row r="35" spans="1:28" ht="69.75" customHeight="1" x14ac:dyDescent="0.2">
      <c r="A35" s="526" t="s">
        <v>108</v>
      </c>
      <c r="B35" s="462"/>
      <c r="C35" s="462"/>
      <c r="D35" s="462"/>
      <c r="E35" s="463"/>
      <c r="F35" s="164"/>
      <c r="G35" s="142" t="s">
        <v>109</v>
      </c>
      <c r="H35" s="145" t="s">
        <v>110</v>
      </c>
      <c r="I35" s="144"/>
      <c r="J35" s="144"/>
      <c r="K35" s="144"/>
      <c r="L35" s="144"/>
      <c r="M35" s="144"/>
      <c r="N35" s="144"/>
      <c r="O35" s="144"/>
      <c r="P35" s="144"/>
      <c r="Q35" s="144"/>
      <c r="R35" s="144"/>
      <c r="S35" s="144"/>
      <c r="T35" s="144"/>
      <c r="U35" s="144"/>
      <c r="V35" s="144"/>
      <c r="W35" s="144"/>
      <c r="X35" s="144"/>
      <c r="Y35" s="144"/>
      <c r="Z35" s="144"/>
      <c r="AA35" s="129"/>
      <c r="AB35" s="129"/>
    </row>
    <row r="36" spans="1:28" ht="12.75" customHeight="1" x14ac:dyDescent="0.2">
      <c r="A36" s="526" t="s">
        <v>111</v>
      </c>
      <c r="B36" s="462"/>
      <c r="C36" s="462"/>
      <c r="D36" s="462"/>
      <c r="E36" s="463"/>
      <c r="F36" s="165">
        <f>F35*8%</f>
        <v>0</v>
      </c>
      <c r="G36" s="142" t="s">
        <v>112</v>
      </c>
      <c r="H36" s="166" t="s">
        <v>113</v>
      </c>
      <c r="I36" s="144"/>
      <c r="J36" s="144"/>
      <c r="K36" s="144"/>
      <c r="L36" s="144"/>
      <c r="M36" s="144"/>
      <c r="N36" s="144"/>
      <c r="O36" s="144"/>
      <c r="P36" s="144"/>
      <c r="Q36" s="144"/>
      <c r="R36" s="144"/>
      <c r="S36" s="144"/>
      <c r="T36" s="144"/>
      <c r="U36" s="144"/>
      <c r="V36" s="144"/>
      <c r="W36" s="144"/>
      <c r="X36" s="144"/>
      <c r="Y36" s="144"/>
      <c r="Z36" s="144"/>
      <c r="AA36" s="129"/>
      <c r="AB36" s="129"/>
    </row>
    <row r="37" spans="1:28" ht="12.75" customHeight="1" x14ac:dyDescent="0.2">
      <c r="A37" s="526" t="s">
        <v>114</v>
      </c>
      <c r="B37" s="462"/>
      <c r="C37" s="462"/>
      <c r="D37" s="462"/>
      <c r="E37" s="463"/>
      <c r="F37" s="165">
        <f>F35*8%*40%</f>
        <v>0</v>
      </c>
      <c r="G37" s="142"/>
      <c r="H37" s="166" t="s">
        <v>115</v>
      </c>
      <c r="I37" s="144"/>
      <c r="J37" s="144"/>
      <c r="K37" s="144"/>
      <c r="L37" s="144"/>
      <c r="M37" s="144"/>
      <c r="N37" s="144"/>
      <c r="O37" s="144"/>
      <c r="P37" s="144"/>
      <c r="Q37" s="144"/>
      <c r="R37" s="144"/>
      <c r="S37" s="144"/>
      <c r="T37" s="144"/>
      <c r="U37" s="144"/>
      <c r="V37" s="144"/>
      <c r="W37" s="144"/>
      <c r="X37" s="144"/>
      <c r="Y37" s="144"/>
      <c r="Z37" s="144"/>
      <c r="AA37" s="129"/>
      <c r="AB37" s="129"/>
    </row>
    <row r="38" spans="1:28" ht="69.75" customHeight="1" x14ac:dyDescent="0.2">
      <c r="A38" s="526" t="s">
        <v>116</v>
      </c>
      <c r="B38" s="462"/>
      <c r="C38" s="462"/>
      <c r="D38" s="462"/>
      <c r="E38" s="463"/>
      <c r="F38" s="167"/>
      <c r="G38" s="142" t="s">
        <v>117</v>
      </c>
      <c r="H38" s="145" t="s">
        <v>118</v>
      </c>
      <c r="I38" s="144"/>
      <c r="J38" s="144"/>
      <c r="K38" s="144"/>
      <c r="L38" s="144"/>
      <c r="M38" s="144"/>
      <c r="N38" s="144"/>
      <c r="O38" s="144"/>
      <c r="P38" s="144"/>
      <c r="Q38" s="144"/>
      <c r="R38" s="144"/>
      <c r="S38" s="144"/>
      <c r="T38" s="144"/>
      <c r="U38" s="144"/>
      <c r="V38" s="144"/>
      <c r="W38" s="144"/>
      <c r="X38" s="144"/>
      <c r="Y38" s="144"/>
      <c r="Z38" s="144"/>
      <c r="AA38" s="129"/>
      <c r="AB38" s="129"/>
    </row>
    <row r="39" spans="1:28" ht="12.75" customHeight="1" x14ac:dyDescent="0.2">
      <c r="A39" s="526" t="s">
        <v>119</v>
      </c>
      <c r="B39" s="462"/>
      <c r="C39" s="462"/>
      <c r="D39" s="462"/>
      <c r="E39" s="463"/>
      <c r="F39" s="165">
        <f>$F$23*F38%</f>
        <v>0</v>
      </c>
      <c r="G39" s="158" t="s">
        <v>120</v>
      </c>
      <c r="H39" s="156" t="s">
        <v>121</v>
      </c>
      <c r="I39" s="144"/>
      <c r="J39" s="144"/>
      <c r="K39" s="144"/>
      <c r="L39" s="144"/>
      <c r="M39" s="144"/>
      <c r="N39" s="144"/>
      <c r="O39" s="144"/>
      <c r="P39" s="144"/>
      <c r="Q39" s="144"/>
      <c r="R39" s="144"/>
      <c r="S39" s="144"/>
      <c r="T39" s="144"/>
      <c r="U39" s="144"/>
      <c r="V39" s="144"/>
      <c r="W39" s="144"/>
      <c r="X39" s="144"/>
      <c r="Y39" s="144"/>
      <c r="Z39" s="144"/>
      <c r="AA39" s="129"/>
      <c r="AB39" s="129"/>
    </row>
    <row r="40" spans="1:28" ht="12.75" customHeight="1" x14ac:dyDescent="0.2">
      <c r="A40" s="526" t="s">
        <v>122</v>
      </c>
      <c r="B40" s="462"/>
      <c r="C40" s="462"/>
      <c r="D40" s="462"/>
      <c r="E40" s="463"/>
      <c r="F40" s="168">
        <f>F38*8%*40%</f>
        <v>0</v>
      </c>
      <c r="G40" s="169"/>
      <c r="H40" s="156" t="s">
        <v>123</v>
      </c>
      <c r="I40" s="144"/>
      <c r="J40" s="144"/>
      <c r="K40" s="144"/>
      <c r="L40" s="144"/>
      <c r="M40" s="144"/>
      <c r="N40" s="144"/>
      <c r="O40" s="144"/>
      <c r="P40" s="144"/>
      <c r="Q40" s="144"/>
      <c r="R40" s="144"/>
      <c r="S40" s="144"/>
      <c r="T40" s="144"/>
      <c r="U40" s="144"/>
      <c r="V40" s="144"/>
      <c r="W40" s="144"/>
      <c r="X40" s="144"/>
      <c r="Y40" s="144"/>
      <c r="Z40" s="144"/>
      <c r="AA40" s="129"/>
      <c r="AB40" s="129"/>
    </row>
    <row r="41" spans="1:28" ht="12.75" customHeight="1" x14ac:dyDescent="0.2">
      <c r="A41" s="526" t="s">
        <v>124</v>
      </c>
      <c r="B41" s="462"/>
      <c r="C41" s="462"/>
      <c r="D41" s="462"/>
      <c r="E41" s="463"/>
      <c r="F41" s="170"/>
      <c r="G41" s="171" t="s">
        <v>125</v>
      </c>
      <c r="H41" s="171" t="s">
        <v>126</v>
      </c>
      <c r="I41" s="144"/>
      <c r="J41" s="144"/>
      <c r="K41" s="144"/>
      <c r="L41" s="144"/>
      <c r="M41" s="144"/>
      <c r="N41" s="144"/>
      <c r="O41" s="144"/>
      <c r="P41" s="144"/>
      <c r="Q41" s="144"/>
      <c r="R41" s="144"/>
      <c r="S41" s="144"/>
      <c r="T41" s="144"/>
      <c r="U41" s="144"/>
      <c r="V41" s="144"/>
      <c r="W41" s="144"/>
      <c r="X41" s="144"/>
      <c r="Y41" s="144"/>
      <c r="Z41" s="144"/>
      <c r="AA41" s="129"/>
      <c r="AB41" s="129"/>
    </row>
    <row r="42" spans="1:28" ht="12.75" customHeight="1" x14ac:dyDescent="0.2">
      <c r="A42" s="528" t="s">
        <v>127</v>
      </c>
      <c r="B42" s="467"/>
      <c r="C42" s="467"/>
      <c r="D42" s="467"/>
      <c r="E42" s="529"/>
      <c r="F42" s="150">
        <f>SUM(F35:F41)</f>
        <v>0</v>
      </c>
      <c r="G42" s="151"/>
      <c r="H42" s="152"/>
      <c r="I42" s="4"/>
      <c r="J42" s="4"/>
      <c r="K42" s="4"/>
      <c r="L42" s="4"/>
      <c r="M42" s="4"/>
      <c r="N42" s="4"/>
      <c r="O42" s="4"/>
      <c r="P42" s="4"/>
      <c r="Q42" s="4"/>
      <c r="R42" s="4"/>
      <c r="S42" s="4"/>
      <c r="T42" s="4"/>
      <c r="U42" s="4"/>
      <c r="V42" s="4"/>
      <c r="W42" s="4"/>
      <c r="X42" s="4"/>
      <c r="Y42" s="4"/>
      <c r="Z42" s="4"/>
      <c r="AA42" s="129"/>
      <c r="AB42" s="129"/>
    </row>
    <row r="43" spans="1:28" ht="12.75" customHeight="1" x14ac:dyDescent="0.2">
      <c r="A43" s="172"/>
      <c r="B43" s="172"/>
      <c r="C43" s="172"/>
      <c r="D43" s="172"/>
      <c r="E43" s="172"/>
      <c r="F43" s="138"/>
      <c r="G43" s="132"/>
      <c r="H43" s="132"/>
      <c r="I43" s="4"/>
      <c r="J43" s="4"/>
      <c r="K43" s="4"/>
      <c r="L43" s="4"/>
      <c r="M43" s="4"/>
      <c r="N43" s="4"/>
      <c r="O43" s="4"/>
      <c r="P43" s="4"/>
      <c r="Q43" s="4"/>
      <c r="R43" s="4"/>
      <c r="S43" s="4"/>
      <c r="T43" s="4"/>
      <c r="U43" s="4"/>
      <c r="V43" s="4"/>
      <c r="W43" s="4"/>
      <c r="X43" s="4"/>
      <c r="Y43" s="4"/>
      <c r="Z43" s="4"/>
      <c r="AA43" s="129"/>
      <c r="AB43" s="129"/>
    </row>
    <row r="44" spans="1:28" ht="12.75" customHeight="1" x14ac:dyDescent="0.3">
      <c r="A44" s="523" t="s">
        <v>128</v>
      </c>
      <c r="B44" s="524"/>
      <c r="C44" s="524"/>
      <c r="D44" s="524"/>
      <c r="E44" s="524"/>
      <c r="F44" s="524"/>
      <c r="G44" s="525"/>
      <c r="H44" s="139"/>
      <c r="I44" s="4"/>
      <c r="J44" s="4"/>
      <c r="K44" s="4"/>
      <c r="L44" s="4"/>
      <c r="M44" s="4"/>
      <c r="N44" s="4"/>
      <c r="O44" s="4"/>
      <c r="P44" s="4"/>
      <c r="Q44" s="4"/>
      <c r="R44" s="4"/>
      <c r="S44" s="4"/>
      <c r="T44" s="4"/>
      <c r="U44" s="4"/>
      <c r="V44" s="4"/>
      <c r="W44" s="4"/>
      <c r="X44" s="4"/>
      <c r="Y44" s="4"/>
      <c r="Z44" s="4"/>
      <c r="AA44" s="129"/>
      <c r="AB44" s="129"/>
    </row>
    <row r="45" spans="1:28" ht="12.75" customHeight="1" x14ac:dyDescent="0.2">
      <c r="A45" s="133"/>
      <c r="B45" s="133"/>
      <c r="C45" s="133"/>
      <c r="D45" s="133"/>
      <c r="E45" s="133"/>
      <c r="F45" s="140" t="s">
        <v>65</v>
      </c>
      <c r="G45" s="140" t="s">
        <v>66</v>
      </c>
      <c r="H45" s="140" t="s">
        <v>67</v>
      </c>
      <c r="I45" s="4"/>
      <c r="J45" s="4"/>
      <c r="K45" s="4"/>
      <c r="L45" s="4"/>
      <c r="M45" s="4"/>
      <c r="N45" s="4"/>
      <c r="O45" s="4"/>
      <c r="P45" s="4"/>
      <c r="Q45" s="4"/>
      <c r="R45" s="4"/>
      <c r="S45" s="4"/>
      <c r="T45" s="4"/>
      <c r="U45" s="4"/>
      <c r="V45" s="4"/>
      <c r="W45" s="4"/>
      <c r="X45" s="4"/>
      <c r="Y45" s="4"/>
      <c r="Z45" s="4"/>
      <c r="AA45" s="129"/>
      <c r="AB45" s="129"/>
    </row>
    <row r="46" spans="1:28" ht="61.5" customHeight="1" x14ac:dyDescent="0.2">
      <c r="A46" s="526" t="s">
        <v>129</v>
      </c>
      <c r="B46" s="462"/>
      <c r="C46" s="462"/>
      <c r="D46" s="462"/>
      <c r="E46" s="463"/>
      <c r="F46" s="141"/>
      <c r="G46" s="142" t="s">
        <v>130</v>
      </c>
      <c r="H46" s="145" t="s">
        <v>131</v>
      </c>
      <c r="I46" s="144"/>
      <c r="J46" s="144"/>
      <c r="K46" s="144"/>
      <c r="L46" s="144"/>
      <c r="M46" s="144"/>
      <c r="N46" s="144"/>
      <c r="O46" s="144"/>
      <c r="P46" s="144"/>
      <c r="Q46" s="144"/>
      <c r="R46" s="144"/>
      <c r="S46" s="144"/>
      <c r="T46" s="144"/>
      <c r="U46" s="144"/>
      <c r="V46" s="144"/>
      <c r="W46" s="144"/>
      <c r="X46" s="144"/>
      <c r="Y46" s="144"/>
      <c r="Z46" s="144"/>
      <c r="AA46" s="129"/>
      <c r="AB46" s="129"/>
    </row>
    <row r="47" spans="1:28" ht="84.75" customHeight="1" x14ac:dyDescent="0.2">
      <c r="A47" s="526" t="s">
        <v>132</v>
      </c>
      <c r="B47" s="462"/>
      <c r="C47" s="462"/>
      <c r="D47" s="462"/>
      <c r="E47" s="463"/>
      <c r="F47" s="141"/>
      <c r="G47" s="142" t="s">
        <v>133</v>
      </c>
      <c r="H47" s="145" t="s">
        <v>134</v>
      </c>
      <c r="I47" s="144"/>
      <c r="J47" s="144"/>
      <c r="K47" s="144"/>
      <c r="L47" s="144"/>
      <c r="M47" s="144"/>
      <c r="N47" s="144"/>
      <c r="O47" s="144"/>
      <c r="P47" s="144"/>
      <c r="Q47" s="144"/>
      <c r="R47" s="144"/>
      <c r="S47" s="144"/>
      <c r="T47" s="144"/>
      <c r="U47" s="144"/>
      <c r="V47" s="144"/>
      <c r="W47" s="144"/>
      <c r="X47" s="144"/>
      <c r="Y47" s="144"/>
      <c r="Z47" s="144"/>
      <c r="AA47" s="129"/>
      <c r="AB47" s="129"/>
    </row>
    <row r="48" spans="1:28" ht="90" customHeight="1" x14ac:dyDescent="0.2">
      <c r="A48" s="526" t="s">
        <v>135</v>
      </c>
      <c r="B48" s="462"/>
      <c r="C48" s="462"/>
      <c r="D48" s="462"/>
      <c r="E48" s="463"/>
      <c r="F48" s="141"/>
      <c r="G48" s="156" t="s">
        <v>136</v>
      </c>
      <c r="H48" s="145" t="s">
        <v>137</v>
      </c>
      <c r="I48" s="144"/>
      <c r="J48" s="144"/>
      <c r="K48" s="144"/>
      <c r="L48" s="144"/>
      <c r="M48" s="144"/>
      <c r="N48" s="144"/>
      <c r="O48" s="144"/>
      <c r="P48" s="144"/>
      <c r="Q48" s="144"/>
      <c r="R48" s="144"/>
      <c r="S48" s="144"/>
      <c r="T48" s="144"/>
      <c r="U48" s="144"/>
      <c r="V48" s="144"/>
      <c r="W48" s="144"/>
      <c r="X48" s="144"/>
      <c r="Y48" s="144"/>
      <c r="Z48" s="144"/>
      <c r="AA48" s="129"/>
      <c r="AB48" s="129"/>
    </row>
    <row r="49" spans="1:28" ht="109.5" customHeight="1" x14ac:dyDescent="0.2">
      <c r="A49" s="526" t="s">
        <v>138</v>
      </c>
      <c r="B49" s="462"/>
      <c r="C49" s="462"/>
      <c r="D49" s="462"/>
      <c r="E49" s="463"/>
      <c r="F49" s="141"/>
      <c r="G49" s="143" t="s">
        <v>139</v>
      </c>
      <c r="H49" s="145" t="s">
        <v>140</v>
      </c>
      <c r="I49" s="144"/>
      <c r="J49" s="144"/>
      <c r="K49" s="144"/>
      <c r="L49" s="144"/>
      <c r="M49" s="144"/>
      <c r="N49" s="144"/>
      <c r="O49" s="144"/>
      <c r="P49" s="144"/>
      <c r="Q49" s="144"/>
      <c r="R49" s="144"/>
      <c r="S49" s="144"/>
      <c r="T49" s="144"/>
      <c r="U49" s="144"/>
      <c r="V49" s="144"/>
      <c r="W49" s="144"/>
      <c r="X49" s="144"/>
      <c r="Y49" s="144"/>
      <c r="Z49" s="144"/>
      <c r="AA49" s="129"/>
      <c r="AB49" s="129"/>
    </row>
    <row r="50" spans="1:28" ht="129.75" customHeight="1" x14ac:dyDescent="0.2">
      <c r="A50" s="526" t="s">
        <v>141</v>
      </c>
      <c r="B50" s="462"/>
      <c r="C50" s="462"/>
      <c r="D50" s="462"/>
      <c r="E50" s="463"/>
      <c r="F50" s="141"/>
      <c r="G50" s="142" t="s">
        <v>142</v>
      </c>
      <c r="H50" s="145" t="s">
        <v>143</v>
      </c>
      <c r="I50" s="144"/>
      <c r="J50" s="144"/>
      <c r="K50" s="144"/>
      <c r="L50" s="144"/>
      <c r="M50" s="144"/>
      <c r="N50" s="144"/>
      <c r="O50" s="144"/>
      <c r="P50" s="144"/>
      <c r="Q50" s="144"/>
      <c r="R50" s="144"/>
      <c r="S50" s="144"/>
      <c r="T50" s="144"/>
      <c r="U50" s="144"/>
      <c r="V50" s="144"/>
      <c r="W50" s="144"/>
      <c r="X50" s="144"/>
      <c r="Y50" s="144"/>
      <c r="Z50" s="144"/>
      <c r="AA50" s="129"/>
      <c r="AB50" s="129"/>
    </row>
    <row r="51" spans="1:28" ht="99.75" customHeight="1" x14ac:dyDescent="0.2">
      <c r="A51" s="526" t="s">
        <v>144</v>
      </c>
      <c r="B51" s="462"/>
      <c r="C51" s="462"/>
      <c r="D51" s="462"/>
      <c r="E51" s="463"/>
      <c r="F51" s="141"/>
      <c r="G51" s="142" t="s">
        <v>145</v>
      </c>
      <c r="H51" s="145" t="s">
        <v>134</v>
      </c>
      <c r="I51" s="144"/>
      <c r="J51" s="144"/>
      <c r="K51" s="144"/>
      <c r="L51" s="144"/>
      <c r="M51" s="144"/>
      <c r="N51" s="144"/>
      <c r="O51" s="144"/>
      <c r="P51" s="144"/>
      <c r="Q51" s="144"/>
      <c r="R51" s="144"/>
      <c r="S51" s="144"/>
      <c r="T51" s="144"/>
      <c r="U51" s="144"/>
      <c r="V51" s="144"/>
      <c r="W51" s="144"/>
      <c r="X51" s="144"/>
      <c r="Y51" s="144"/>
      <c r="Z51" s="144"/>
      <c r="AA51" s="129"/>
      <c r="AB51" s="129"/>
    </row>
    <row r="52" spans="1:28" ht="12.75" customHeight="1" x14ac:dyDescent="0.2">
      <c r="A52" s="538" t="s">
        <v>146</v>
      </c>
      <c r="B52" s="462"/>
      <c r="C52" s="462"/>
      <c r="D52" s="462"/>
      <c r="E52" s="463"/>
      <c r="F52" s="173">
        <f>SUM(F46:F51)</f>
        <v>0</v>
      </c>
      <c r="G52" s="174"/>
      <c r="H52" s="174"/>
      <c r="I52" s="144"/>
      <c r="J52" s="144"/>
      <c r="K52" s="144"/>
      <c r="L52" s="144"/>
      <c r="M52" s="144"/>
      <c r="N52" s="144"/>
      <c r="O52" s="144"/>
      <c r="P52" s="144"/>
      <c r="Q52" s="144"/>
      <c r="R52" s="144"/>
      <c r="S52" s="144"/>
      <c r="T52" s="144"/>
      <c r="U52" s="144"/>
      <c r="V52" s="144"/>
      <c r="W52" s="144"/>
      <c r="X52" s="144"/>
      <c r="Y52" s="144"/>
      <c r="Z52" s="144"/>
      <c r="AA52" s="129"/>
      <c r="AB52" s="129"/>
    </row>
    <row r="53" spans="1:28" ht="22.5" customHeight="1" x14ac:dyDescent="0.2">
      <c r="A53" s="526" t="s">
        <v>147</v>
      </c>
      <c r="B53" s="462"/>
      <c r="C53" s="462"/>
      <c r="D53" s="462"/>
      <c r="E53" s="463"/>
      <c r="F53" s="175">
        <f>F52%*$F$23</f>
        <v>0</v>
      </c>
      <c r="G53" s="158" t="s">
        <v>148</v>
      </c>
      <c r="H53" s="156" t="s">
        <v>149</v>
      </c>
      <c r="I53" s="144"/>
      <c r="J53" s="144"/>
      <c r="K53" s="144"/>
      <c r="L53" s="144"/>
      <c r="M53" s="144"/>
      <c r="N53" s="144"/>
      <c r="O53" s="144"/>
      <c r="P53" s="144"/>
      <c r="Q53" s="144"/>
      <c r="R53" s="144"/>
      <c r="S53" s="144"/>
      <c r="T53" s="144"/>
      <c r="U53" s="144"/>
      <c r="V53" s="144"/>
      <c r="W53" s="144"/>
      <c r="X53" s="144"/>
      <c r="Y53" s="144"/>
      <c r="Z53" s="144"/>
      <c r="AA53" s="129"/>
      <c r="AB53" s="129"/>
    </row>
    <row r="54" spans="1:28" ht="12.75" customHeight="1" x14ac:dyDescent="0.2">
      <c r="A54" s="528" t="s">
        <v>150</v>
      </c>
      <c r="B54" s="467"/>
      <c r="C54" s="467"/>
      <c r="D54" s="467"/>
      <c r="E54" s="529"/>
      <c r="F54" s="176">
        <f>F52+F53</f>
        <v>0</v>
      </c>
      <c r="G54" s="151"/>
      <c r="H54" s="152"/>
      <c r="I54" s="4"/>
      <c r="J54" s="4"/>
      <c r="K54" s="4"/>
      <c r="L54" s="4"/>
      <c r="M54" s="4"/>
      <c r="N54" s="4"/>
      <c r="O54" s="4"/>
      <c r="P54" s="4"/>
      <c r="Q54" s="4"/>
      <c r="R54" s="4"/>
      <c r="S54" s="4"/>
      <c r="T54" s="4"/>
      <c r="U54" s="4"/>
      <c r="V54" s="4"/>
      <c r="W54" s="4"/>
      <c r="X54" s="4"/>
      <c r="Y54" s="4"/>
      <c r="Z54" s="4"/>
      <c r="AA54" s="129"/>
      <c r="AB54" s="129"/>
    </row>
    <row r="55" spans="1:28" ht="12.75" customHeight="1" x14ac:dyDescent="0.2">
      <c r="A55" s="172"/>
      <c r="B55" s="172"/>
      <c r="C55" s="172"/>
      <c r="D55" s="172"/>
      <c r="E55" s="172"/>
      <c r="F55" s="138"/>
      <c r="G55" s="132"/>
      <c r="H55" s="132"/>
      <c r="I55" s="4"/>
      <c r="J55" s="4"/>
      <c r="K55" s="4"/>
      <c r="L55" s="4"/>
      <c r="M55" s="4"/>
      <c r="N55" s="4"/>
      <c r="O55" s="4"/>
      <c r="P55" s="4"/>
      <c r="Q55" s="4"/>
      <c r="R55" s="4"/>
      <c r="S55" s="4"/>
      <c r="T55" s="4"/>
      <c r="U55" s="4"/>
      <c r="V55" s="4"/>
      <c r="W55" s="4"/>
      <c r="X55" s="4"/>
      <c r="Y55" s="4"/>
      <c r="Z55" s="4"/>
      <c r="AA55" s="129"/>
      <c r="AB55" s="129"/>
    </row>
    <row r="56" spans="1:28" ht="12.75" customHeight="1" x14ac:dyDescent="0.2">
      <c r="A56" s="539" t="s">
        <v>151</v>
      </c>
      <c r="B56" s="521"/>
      <c r="C56" s="521"/>
      <c r="D56" s="521"/>
      <c r="E56" s="521"/>
      <c r="F56" s="521"/>
      <c r="G56" s="521"/>
      <c r="H56" s="522"/>
      <c r="I56" s="4"/>
      <c r="J56" s="4"/>
      <c r="K56" s="4"/>
      <c r="L56" s="4"/>
      <c r="M56" s="4"/>
      <c r="N56" s="4"/>
      <c r="O56" s="4"/>
      <c r="P56" s="4"/>
      <c r="Q56" s="4"/>
      <c r="R56" s="4"/>
      <c r="S56" s="4"/>
      <c r="T56" s="4"/>
      <c r="U56" s="4"/>
      <c r="V56" s="4"/>
      <c r="W56" s="4"/>
      <c r="X56" s="4"/>
      <c r="Y56" s="4"/>
      <c r="Z56" s="4"/>
      <c r="AA56" s="129"/>
      <c r="AB56" s="129"/>
    </row>
    <row r="57" spans="1:28" ht="12.75" customHeight="1" x14ac:dyDescent="0.2">
      <c r="A57" s="133"/>
      <c r="B57" s="133"/>
      <c r="C57" s="133"/>
      <c r="D57" s="133"/>
      <c r="E57" s="133"/>
      <c r="F57" s="131"/>
      <c r="G57" s="177"/>
      <c r="H57" s="177"/>
      <c r="I57" s="4"/>
      <c r="J57" s="4"/>
      <c r="K57" s="4"/>
      <c r="L57" s="4"/>
      <c r="M57" s="4"/>
      <c r="N57" s="4"/>
      <c r="O57" s="4"/>
      <c r="P57" s="4"/>
      <c r="Q57" s="4"/>
      <c r="R57" s="4"/>
      <c r="S57" s="4"/>
      <c r="T57" s="4"/>
      <c r="U57" s="4"/>
      <c r="V57" s="4"/>
      <c r="W57" s="4"/>
      <c r="X57" s="4"/>
      <c r="Y57" s="4"/>
      <c r="Z57" s="4"/>
      <c r="AA57" s="129"/>
      <c r="AB57" s="129"/>
    </row>
    <row r="58" spans="1:28" ht="12.75" customHeight="1" x14ac:dyDescent="0.2">
      <c r="A58" s="540" t="s">
        <v>152</v>
      </c>
      <c r="B58" s="541"/>
      <c r="C58" s="541"/>
      <c r="D58" s="541"/>
      <c r="E58" s="542"/>
      <c r="F58" s="178">
        <f>F23</f>
        <v>0</v>
      </c>
      <c r="G58" s="133"/>
      <c r="H58" s="133"/>
      <c r="I58" s="4"/>
      <c r="J58" s="4"/>
      <c r="K58" s="4"/>
      <c r="L58" s="4"/>
      <c r="M58" s="4"/>
      <c r="N58" s="4"/>
      <c r="O58" s="4"/>
      <c r="P58" s="4"/>
      <c r="Q58" s="4"/>
      <c r="R58" s="4"/>
      <c r="S58" s="4"/>
      <c r="T58" s="4"/>
      <c r="U58" s="4"/>
      <c r="V58" s="4"/>
      <c r="W58" s="4"/>
      <c r="X58" s="4"/>
      <c r="Y58" s="4"/>
      <c r="Z58" s="4"/>
      <c r="AA58" s="129"/>
      <c r="AB58" s="129"/>
    </row>
    <row r="59" spans="1:28" ht="12.75" customHeight="1" x14ac:dyDescent="0.2">
      <c r="A59" s="532" t="s">
        <v>153</v>
      </c>
      <c r="B59" s="533"/>
      <c r="C59" s="533"/>
      <c r="D59" s="533"/>
      <c r="E59" s="534"/>
      <c r="F59" s="178">
        <f>F31</f>
        <v>0</v>
      </c>
      <c r="G59" s="133"/>
      <c r="H59" s="133"/>
      <c r="I59" s="4"/>
      <c r="J59" s="4"/>
      <c r="K59" s="4"/>
      <c r="L59" s="4"/>
      <c r="M59" s="4"/>
      <c r="N59" s="4"/>
      <c r="O59" s="4"/>
      <c r="P59" s="4"/>
      <c r="Q59" s="4"/>
      <c r="R59" s="4"/>
      <c r="S59" s="4"/>
      <c r="T59" s="4"/>
      <c r="U59" s="4"/>
      <c r="V59" s="4"/>
      <c r="W59" s="4"/>
      <c r="X59" s="4"/>
      <c r="Y59" s="4"/>
      <c r="Z59" s="4"/>
      <c r="AA59" s="129"/>
      <c r="AB59" s="129"/>
    </row>
    <row r="60" spans="1:28" ht="12.75" customHeight="1" x14ac:dyDescent="0.2">
      <c r="A60" s="532" t="s">
        <v>154</v>
      </c>
      <c r="B60" s="533"/>
      <c r="C60" s="533"/>
      <c r="D60" s="533"/>
      <c r="E60" s="534"/>
      <c r="F60" s="178">
        <f>F42</f>
        <v>0</v>
      </c>
      <c r="G60" s="133"/>
      <c r="H60" s="133"/>
      <c r="I60" s="4"/>
      <c r="J60" s="4"/>
      <c r="K60" s="4"/>
      <c r="L60" s="4"/>
      <c r="M60" s="4"/>
      <c r="N60" s="4"/>
      <c r="O60" s="4"/>
      <c r="P60" s="4"/>
      <c r="Q60" s="4"/>
      <c r="R60" s="4"/>
      <c r="S60" s="4"/>
      <c r="T60" s="4"/>
      <c r="U60" s="4"/>
      <c r="V60" s="4"/>
      <c r="W60" s="4"/>
      <c r="X60" s="4"/>
      <c r="Y60" s="4"/>
      <c r="Z60" s="4"/>
      <c r="AA60" s="129"/>
      <c r="AB60" s="129"/>
    </row>
    <row r="61" spans="1:28" ht="12.75" customHeight="1" x14ac:dyDescent="0.2">
      <c r="A61" s="532" t="s">
        <v>155</v>
      </c>
      <c r="B61" s="533"/>
      <c r="C61" s="533"/>
      <c r="D61" s="533"/>
      <c r="E61" s="534"/>
      <c r="F61" s="178">
        <f>F54</f>
        <v>0</v>
      </c>
      <c r="G61" s="133"/>
      <c r="H61" s="133"/>
      <c r="I61" s="4"/>
      <c r="J61" s="4"/>
      <c r="K61" s="4"/>
      <c r="L61" s="4"/>
      <c r="M61" s="4"/>
      <c r="N61" s="4"/>
      <c r="O61" s="4"/>
      <c r="P61" s="4"/>
      <c r="Q61" s="4"/>
      <c r="R61" s="4"/>
      <c r="S61" s="4"/>
      <c r="T61" s="4"/>
      <c r="U61" s="4"/>
      <c r="V61" s="4"/>
      <c r="W61" s="4"/>
      <c r="X61" s="4"/>
      <c r="Y61" s="4"/>
      <c r="Z61" s="4"/>
      <c r="AA61" s="129"/>
      <c r="AB61" s="129"/>
    </row>
    <row r="62" spans="1:28" ht="12.75" customHeight="1" x14ac:dyDescent="0.2">
      <c r="A62" s="535" t="s">
        <v>156</v>
      </c>
      <c r="B62" s="536"/>
      <c r="C62" s="536"/>
      <c r="D62" s="536"/>
      <c r="E62" s="537"/>
      <c r="F62" s="176">
        <f>SUM(F58:F61)</f>
        <v>0</v>
      </c>
      <c r="G62" s="151" t="s">
        <v>65</v>
      </c>
      <c r="H62" s="152"/>
      <c r="I62" s="4"/>
      <c r="J62" s="4"/>
      <c r="K62" s="4"/>
      <c r="L62" s="4"/>
      <c r="M62" s="4"/>
      <c r="N62" s="4"/>
      <c r="O62" s="4"/>
      <c r="P62" s="4"/>
      <c r="Q62" s="4"/>
      <c r="R62" s="4"/>
      <c r="S62" s="4"/>
      <c r="T62" s="4"/>
      <c r="U62" s="4"/>
      <c r="V62" s="4"/>
      <c r="W62" s="4"/>
      <c r="X62" s="4"/>
      <c r="Y62" s="4"/>
      <c r="Z62" s="4"/>
      <c r="AA62" s="129"/>
      <c r="AB62" s="129"/>
    </row>
    <row r="63" spans="1:28" ht="12.75" customHeight="1" x14ac:dyDescent="0.2">
      <c r="A63" s="179"/>
      <c r="B63" s="179"/>
      <c r="C63" s="179"/>
      <c r="D63" s="179"/>
      <c r="E63" s="179"/>
      <c r="F63" s="180"/>
      <c r="G63" s="181"/>
      <c r="H63" s="181"/>
      <c r="I63" s="4"/>
      <c r="J63" s="4"/>
      <c r="K63" s="4"/>
      <c r="L63" s="4"/>
      <c r="M63" s="4"/>
      <c r="N63" s="4"/>
      <c r="O63" s="4"/>
      <c r="P63" s="4"/>
      <c r="Q63" s="4"/>
      <c r="R63" s="4"/>
      <c r="S63" s="4"/>
      <c r="T63" s="4"/>
      <c r="U63" s="4"/>
      <c r="V63" s="4"/>
      <c r="W63" s="4"/>
      <c r="X63" s="4"/>
      <c r="Y63" s="4"/>
      <c r="Z63" s="4"/>
      <c r="AA63" s="129"/>
      <c r="AB63" s="129"/>
    </row>
    <row r="64" spans="1:28" ht="42" customHeight="1" x14ac:dyDescent="0.2">
      <c r="A64" s="182"/>
      <c r="B64" s="182"/>
      <c r="C64" s="182"/>
      <c r="D64" s="182"/>
      <c r="E64" s="182"/>
      <c r="F64" s="182"/>
      <c r="G64" s="182"/>
      <c r="H64" s="182"/>
      <c r="I64" s="6"/>
      <c r="J64" s="6"/>
      <c r="K64" s="6"/>
      <c r="L64" s="6"/>
      <c r="M64" s="6"/>
      <c r="N64" s="6"/>
      <c r="O64" s="6"/>
      <c r="P64" s="6"/>
      <c r="Q64" s="6"/>
      <c r="R64" s="6"/>
      <c r="S64" s="6"/>
      <c r="T64" s="6"/>
      <c r="U64" s="6"/>
      <c r="V64" s="6"/>
      <c r="W64" s="6"/>
      <c r="X64" s="6"/>
      <c r="Y64" s="6"/>
      <c r="Z64" s="6"/>
      <c r="AA64" s="6"/>
      <c r="AB64" s="6"/>
    </row>
    <row r="65" spans="1:28" ht="12.75" customHeight="1" x14ac:dyDescent="0.2">
      <c r="D65" s="133"/>
      <c r="E65" s="133"/>
      <c r="F65" s="131"/>
      <c r="G65" s="132"/>
      <c r="H65" s="132"/>
      <c r="I65" s="4"/>
      <c r="J65" s="4"/>
      <c r="K65" s="4"/>
      <c r="L65" s="4"/>
      <c r="M65" s="4"/>
      <c r="N65" s="4"/>
      <c r="O65" s="4"/>
      <c r="P65" s="4"/>
      <c r="Q65" s="4"/>
      <c r="R65" s="4"/>
      <c r="S65" s="4"/>
      <c r="T65" s="4"/>
      <c r="U65" s="4"/>
      <c r="V65" s="4"/>
      <c r="W65" s="4"/>
      <c r="X65" s="4"/>
      <c r="Y65" s="4"/>
      <c r="Z65" s="4"/>
      <c r="AA65" s="129"/>
      <c r="AB65" s="129"/>
    </row>
    <row r="66" spans="1:28" ht="12.75" customHeight="1" x14ac:dyDescent="0.2">
      <c r="A66" s="4"/>
      <c r="B66" s="4"/>
      <c r="C66" s="4"/>
      <c r="D66" s="4"/>
      <c r="E66" s="4"/>
      <c r="F66" s="183"/>
      <c r="G66" s="4"/>
      <c r="H66" s="4"/>
      <c r="I66" s="4"/>
      <c r="J66" s="4"/>
      <c r="K66" s="4"/>
      <c r="L66" s="4"/>
      <c r="M66" s="4"/>
      <c r="N66" s="4"/>
      <c r="O66" s="4"/>
      <c r="P66" s="4"/>
      <c r="Q66" s="4"/>
      <c r="R66" s="4"/>
      <c r="S66" s="4"/>
      <c r="T66" s="4"/>
      <c r="U66" s="4"/>
      <c r="V66" s="4"/>
      <c r="W66" s="4"/>
      <c r="X66" s="4"/>
      <c r="Y66" s="4"/>
      <c r="Z66" s="4"/>
      <c r="AA66" s="129"/>
      <c r="AB66" s="129"/>
    </row>
    <row r="67" spans="1:28" ht="12.75" customHeight="1" x14ac:dyDescent="0.2">
      <c r="A67" s="4"/>
      <c r="B67" s="4"/>
      <c r="C67" s="4"/>
      <c r="D67" s="4"/>
      <c r="E67" s="4"/>
      <c r="F67" s="183"/>
      <c r="G67" s="4"/>
      <c r="H67" s="4"/>
      <c r="I67" s="4"/>
      <c r="J67" s="4"/>
      <c r="K67" s="4"/>
      <c r="L67" s="4"/>
      <c r="M67" s="4"/>
      <c r="N67" s="4"/>
      <c r="O67" s="4"/>
      <c r="P67" s="4"/>
      <c r="Q67" s="4"/>
      <c r="R67" s="4"/>
      <c r="S67" s="4"/>
      <c r="T67" s="4"/>
      <c r="U67" s="4"/>
      <c r="V67" s="4"/>
      <c r="W67" s="4"/>
      <c r="X67" s="4"/>
      <c r="Y67" s="4"/>
      <c r="Z67" s="4"/>
      <c r="AA67" s="129"/>
      <c r="AB67" s="129"/>
    </row>
    <row r="68" spans="1:28" ht="12.75" customHeight="1" x14ac:dyDescent="0.2">
      <c r="A68" s="4"/>
      <c r="B68" s="4"/>
      <c r="C68" s="4"/>
      <c r="D68" s="4"/>
      <c r="E68" s="4"/>
      <c r="F68" s="183"/>
      <c r="G68" s="4"/>
      <c r="H68" s="4"/>
      <c r="I68" s="4"/>
      <c r="J68" s="4"/>
      <c r="K68" s="4"/>
      <c r="L68" s="4"/>
      <c r="M68" s="4"/>
      <c r="N68" s="4"/>
      <c r="O68" s="4"/>
      <c r="P68" s="4"/>
      <c r="Q68" s="4"/>
      <c r="R68" s="4"/>
      <c r="S68" s="4"/>
      <c r="T68" s="4"/>
      <c r="U68" s="4"/>
      <c r="V68" s="4"/>
      <c r="W68" s="4"/>
      <c r="X68" s="4"/>
      <c r="Y68" s="4"/>
      <c r="Z68" s="4"/>
      <c r="AA68" s="129"/>
      <c r="AB68" s="129"/>
    </row>
    <row r="69" spans="1:28" ht="12.75" customHeight="1" x14ac:dyDescent="0.2">
      <c r="A69" s="4"/>
      <c r="B69" s="4"/>
      <c r="C69" s="4"/>
      <c r="D69" s="4"/>
      <c r="E69" s="4"/>
      <c r="F69" s="183"/>
      <c r="G69" s="4"/>
      <c r="H69" s="4"/>
      <c r="I69" s="4"/>
      <c r="J69" s="4"/>
      <c r="K69" s="4"/>
      <c r="L69" s="4"/>
      <c r="M69" s="4"/>
      <c r="N69" s="4"/>
      <c r="O69" s="4"/>
      <c r="P69" s="4"/>
      <c r="Q69" s="4"/>
      <c r="R69" s="4"/>
      <c r="S69" s="4"/>
      <c r="T69" s="4"/>
      <c r="U69" s="4"/>
      <c r="V69" s="4"/>
      <c r="W69" s="4"/>
      <c r="X69" s="4"/>
      <c r="Y69" s="4"/>
      <c r="Z69" s="4"/>
      <c r="AA69" s="129"/>
      <c r="AB69" s="129"/>
    </row>
    <row r="70" spans="1:28" ht="12.75" customHeight="1" x14ac:dyDescent="0.2">
      <c r="A70" s="4"/>
      <c r="B70" s="4"/>
      <c r="C70" s="4"/>
      <c r="D70" s="4"/>
      <c r="E70" s="4"/>
      <c r="F70" s="183"/>
      <c r="G70" s="4"/>
      <c r="H70" s="4"/>
      <c r="I70" s="4"/>
      <c r="J70" s="4"/>
      <c r="K70" s="4"/>
      <c r="L70" s="4"/>
      <c r="M70" s="4"/>
      <c r="N70" s="4"/>
      <c r="O70" s="4"/>
      <c r="P70" s="4"/>
      <c r="Q70" s="4"/>
      <c r="R70" s="4"/>
      <c r="S70" s="4"/>
      <c r="T70" s="4"/>
      <c r="U70" s="4"/>
      <c r="V70" s="4"/>
      <c r="W70" s="4"/>
      <c r="X70" s="4"/>
      <c r="Y70" s="4"/>
      <c r="Z70" s="4"/>
      <c r="AA70" s="129"/>
      <c r="AB70" s="129"/>
    </row>
    <row r="71" spans="1:28" ht="12.75" customHeight="1" x14ac:dyDescent="0.2">
      <c r="A71" s="4"/>
      <c r="B71" s="4"/>
      <c r="C71" s="4"/>
      <c r="D71" s="4"/>
      <c r="E71" s="4"/>
      <c r="F71" s="183"/>
      <c r="G71" s="4"/>
      <c r="H71" s="4"/>
      <c r="I71" s="4"/>
      <c r="J71" s="4"/>
      <c r="K71" s="4"/>
      <c r="L71" s="4"/>
      <c r="M71" s="4"/>
      <c r="N71" s="4"/>
      <c r="O71" s="4"/>
      <c r="P71" s="4"/>
      <c r="Q71" s="4"/>
      <c r="R71" s="4"/>
      <c r="S71" s="4"/>
      <c r="T71" s="4"/>
      <c r="U71" s="4"/>
      <c r="V71" s="4"/>
      <c r="W71" s="4"/>
      <c r="X71" s="4"/>
      <c r="Y71" s="4"/>
      <c r="Z71" s="4"/>
      <c r="AA71" s="129"/>
      <c r="AB71" s="129"/>
    </row>
    <row r="72" spans="1:28" ht="12.75" customHeight="1" x14ac:dyDescent="0.2">
      <c r="A72" s="4"/>
      <c r="B72" s="4"/>
      <c r="C72" s="4"/>
      <c r="D72" s="4"/>
      <c r="E72" s="4"/>
      <c r="F72" s="183"/>
      <c r="G72" s="4"/>
      <c r="H72" s="4"/>
      <c r="I72" s="4"/>
      <c r="J72" s="4"/>
      <c r="K72" s="4"/>
      <c r="L72" s="4"/>
      <c r="M72" s="4"/>
      <c r="N72" s="4"/>
      <c r="O72" s="4"/>
      <c r="P72" s="4"/>
      <c r="Q72" s="4"/>
      <c r="R72" s="4"/>
      <c r="S72" s="4"/>
      <c r="T72" s="4"/>
      <c r="U72" s="4"/>
      <c r="V72" s="4"/>
      <c r="W72" s="4"/>
      <c r="X72" s="4"/>
      <c r="Y72" s="4"/>
      <c r="Z72" s="4"/>
      <c r="AA72" s="129"/>
      <c r="AB72" s="129"/>
    </row>
    <row r="73" spans="1:28" ht="12.75" customHeight="1" x14ac:dyDescent="0.2">
      <c r="A73" s="4"/>
      <c r="B73" s="4"/>
      <c r="C73" s="4"/>
      <c r="D73" s="4"/>
      <c r="E73" s="4"/>
      <c r="F73" s="183"/>
      <c r="G73" s="4"/>
      <c r="H73" s="4"/>
      <c r="I73" s="4"/>
      <c r="J73" s="4"/>
      <c r="K73" s="4"/>
      <c r="L73" s="4"/>
      <c r="M73" s="4"/>
      <c r="N73" s="4"/>
      <c r="O73" s="4"/>
      <c r="P73" s="4"/>
      <c r="Q73" s="4"/>
      <c r="R73" s="4"/>
      <c r="S73" s="4"/>
      <c r="T73" s="4"/>
      <c r="U73" s="4"/>
      <c r="V73" s="4"/>
      <c r="W73" s="4"/>
      <c r="X73" s="4"/>
      <c r="Y73" s="4"/>
      <c r="Z73" s="4"/>
      <c r="AA73" s="129"/>
      <c r="AB73" s="129"/>
    </row>
    <row r="74" spans="1:28" ht="12.75" customHeight="1" x14ac:dyDescent="0.2">
      <c r="A74" s="4"/>
      <c r="B74" s="4"/>
      <c r="C74" s="4"/>
      <c r="D74" s="4"/>
      <c r="E74" s="4"/>
      <c r="F74" s="183"/>
      <c r="G74" s="4"/>
      <c r="H74" s="4"/>
      <c r="I74" s="4"/>
      <c r="J74" s="4"/>
      <c r="K74" s="4"/>
      <c r="L74" s="4"/>
      <c r="M74" s="4"/>
      <c r="N74" s="4"/>
      <c r="O74" s="4"/>
      <c r="P74" s="4"/>
      <c r="Q74" s="4"/>
      <c r="R74" s="4"/>
      <c r="S74" s="4"/>
      <c r="T74" s="4"/>
      <c r="U74" s="4"/>
      <c r="V74" s="4"/>
      <c r="W74" s="4"/>
      <c r="X74" s="4"/>
      <c r="Y74" s="4"/>
      <c r="Z74" s="4"/>
      <c r="AA74" s="129"/>
      <c r="AB74" s="129"/>
    </row>
    <row r="75" spans="1:28" ht="12.75" customHeight="1" x14ac:dyDescent="0.2">
      <c r="A75" s="4"/>
      <c r="B75" s="4"/>
      <c r="C75" s="4"/>
      <c r="D75" s="4"/>
      <c r="E75" s="4"/>
      <c r="F75" s="183"/>
      <c r="G75" s="4"/>
      <c r="H75" s="4"/>
      <c r="I75" s="4"/>
      <c r="J75" s="4"/>
      <c r="K75" s="4"/>
      <c r="L75" s="4"/>
      <c r="M75" s="4"/>
      <c r="N75" s="4"/>
      <c r="O75" s="4"/>
      <c r="P75" s="4"/>
      <c r="Q75" s="4"/>
      <c r="R75" s="4"/>
      <c r="S75" s="4"/>
      <c r="T75" s="4"/>
      <c r="U75" s="4"/>
      <c r="V75" s="4"/>
      <c r="W75" s="4"/>
      <c r="X75" s="4"/>
      <c r="Y75" s="4"/>
      <c r="Z75" s="4"/>
      <c r="AA75" s="129"/>
      <c r="AB75" s="129"/>
    </row>
    <row r="76" spans="1:28" ht="12.75" customHeight="1" x14ac:dyDescent="0.2">
      <c r="A76" s="4"/>
      <c r="B76" s="4"/>
      <c r="C76" s="4"/>
      <c r="D76" s="4"/>
      <c r="E76" s="4"/>
      <c r="F76" s="183"/>
      <c r="G76" s="4"/>
      <c r="H76" s="4"/>
      <c r="I76" s="4"/>
      <c r="J76" s="4"/>
      <c r="K76" s="4"/>
      <c r="L76" s="4"/>
      <c r="M76" s="4"/>
      <c r="N76" s="4"/>
      <c r="O76" s="4"/>
      <c r="P76" s="4"/>
      <c r="Q76" s="4"/>
      <c r="R76" s="4"/>
      <c r="S76" s="4"/>
      <c r="T76" s="4"/>
      <c r="U76" s="4"/>
      <c r="V76" s="4"/>
      <c r="W76" s="4"/>
      <c r="X76" s="4"/>
      <c r="Y76" s="4"/>
      <c r="Z76" s="4"/>
      <c r="AA76" s="129"/>
      <c r="AB76" s="129"/>
    </row>
    <row r="77" spans="1:28" ht="12.75" customHeight="1" x14ac:dyDescent="0.2">
      <c r="A77" s="4"/>
      <c r="B77" s="4"/>
      <c r="C77" s="4"/>
      <c r="D77" s="4"/>
      <c r="E77" s="4"/>
      <c r="F77" s="183"/>
      <c r="G77" s="4"/>
      <c r="H77" s="4"/>
      <c r="I77" s="4"/>
      <c r="J77" s="4"/>
      <c r="K77" s="4"/>
      <c r="L77" s="4"/>
      <c r="M77" s="4"/>
      <c r="N77" s="4"/>
      <c r="O77" s="4"/>
      <c r="P77" s="4"/>
      <c r="Q77" s="4"/>
      <c r="R77" s="4"/>
      <c r="S77" s="4"/>
      <c r="T77" s="4"/>
      <c r="U77" s="4"/>
      <c r="V77" s="4"/>
      <c r="W77" s="4"/>
      <c r="X77" s="4"/>
      <c r="Y77" s="4"/>
      <c r="Z77" s="4"/>
      <c r="AA77" s="129"/>
      <c r="AB77" s="129"/>
    </row>
    <row r="78" spans="1:28" ht="12.75" customHeight="1" x14ac:dyDescent="0.2">
      <c r="A78" s="4"/>
      <c r="B78" s="4"/>
      <c r="C78" s="4"/>
      <c r="D78" s="4"/>
      <c r="E78" s="4"/>
      <c r="F78" s="183"/>
      <c r="G78" s="4"/>
      <c r="H78" s="4"/>
      <c r="I78" s="4"/>
      <c r="J78" s="4"/>
      <c r="K78" s="4"/>
      <c r="L78" s="4"/>
      <c r="M78" s="4"/>
      <c r="N78" s="4"/>
      <c r="O78" s="4"/>
      <c r="P78" s="4"/>
      <c r="Q78" s="4"/>
      <c r="R78" s="4"/>
      <c r="S78" s="4"/>
      <c r="T78" s="4"/>
      <c r="U78" s="4"/>
      <c r="V78" s="4"/>
      <c r="W78" s="4"/>
      <c r="X78" s="4"/>
      <c r="Y78" s="4"/>
      <c r="Z78" s="4"/>
      <c r="AA78" s="129"/>
      <c r="AB78" s="129"/>
    </row>
    <row r="79" spans="1:28" ht="12.75" customHeight="1" x14ac:dyDescent="0.2">
      <c r="A79" s="4"/>
      <c r="B79" s="4"/>
      <c r="C79" s="4"/>
      <c r="D79" s="4"/>
      <c r="E79" s="4"/>
      <c r="F79" s="183"/>
      <c r="G79" s="4"/>
      <c r="H79" s="4"/>
      <c r="I79" s="4"/>
      <c r="J79" s="4"/>
      <c r="K79" s="4"/>
      <c r="L79" s="4"/>
      <c r="M79" s="4"/>
      <c r="N79" s="4"/>
      <c r="O79" s="4"/>
      <c r="P79" s="4"/>
      <c r="Q79" s="4"/>
      <c r="R79" s="4"/>
      <c r="S79" s="4"/>
      <c r="T79" s="4"/>
      <c r="U79" s="4"/>
      <c r="V79" s="4"/>
      <c r="W79" s="4"/>
      <c r="X79" s="4"/>
      <c r="Y79" s="4"/>
      <c r="Z79" s="4"/>
      <c r="AA79" s="129"/>
      <c r="AB79" s="129"/>
    </row>
    <row r="80" spans="1:28" ht="12.75" customHeight="1" x14ac:dyDescent="0.2">
      <c r="A80" s="4"/>
      <c r="B80" s="4"/>
      <c r="C80" s="4"/>
      <c r="D80" s="4"/>
      <c r="E80" s="4"/>
      <c r="F80" s="183"/>
      <c r="G80" s="4"/>
      <c r="H80" s="4"/>
      <c r="I80" s="4"/>
      <c r="J80" s="4"/>
      <c r="K80" s="4"/>
      <c r="L80" s="4"/>
      <c r="M80" s="4"/>
      <c r="N80" s="4"/>
      <c r="O80" s="4"/>
      <c r="P80" s="4"/>
      <c r="Q80" s="4"/>
      <c r="R80" s="4"/>
      <c r="S80" s="4"/>
      <c r="T80" s="4"/>
      <c r="U80" s="4"/>
      <c r="V80" s="4"/>
      <c r="W80" s="4"/>
      <c r="X80" s="4"/>
      <c r="Y80" s="4"/>
      <c r="Z80" s="4"/>
      <c r="AA80" s="129"/>
      <c r="AB80" s="129"/>
    </row>
    <row r="81" spans="1:28" ht="12.75" customHeight="1" x14ac:dyDescent="0.2">
      <c r="A81" s="4"/>
      <c r="B81" s="4"/>
      <c r="C81" s="4"/>
      <c r="D81" s="4"/>
      <c r="E81" s="4"/>
      <c r="F81" s="183"/>
      <c r="G81" s="4"/>
      <c r="H81" s="4"/>
      <c r="I81" s="4"/>
      <c r="J81" s="4"/>
      <c r="K81" s="4"/>
      <c r="L81" s="4"/>
      <c r="M81" s="4"/>
      <c r="N81" s="4"/>
      <c r="O81" s="4"/>
      <c r="P81" s="4"/>
      <c r="Q81" s="4"/>
      <c r="R81" s="4"/>
      <c r="S81" s="4"/>
      <c r="T81" s="4"/>
      <c r="U81" s="4"/>
      <c r="V81" s="4"/>
      <c r="W81" s="4"/>
      <c r="X81" s="4"/>
      <c r="Y81" s="4"/>
      <c r="Z81" s="4"/>
      <c r="AA81" s="129"/>
      <c r="AB81" s="129"/>
    </row>
    <row r="82" spans="1:28" ht="12.75" customHeight="1" x14ac:dyDescent="0.2">
      <c r="A82" s="4"/>
      <c r="B82" s="4"/>
      <c r="C82" s="4"/>
      <c r="D82" s="4"/>
      <c r="E82" s="4"/>
      <c r="F82" s="183"/>
      <c r="G82" s="4"/>
      <c r="H82" s="4"/>
      <c r="I82" s="4"/>
      <c r="J82" s="4"/>
      <c r="K82" s="4"/>
      <c r="L82" s="4"/>
      <c r="M82" s="4"/>
      <c r="N82" s="4"/>
      <c r="O82" s="4"/>
      <c r="P82" s="4"/>
      <c r="Q82" s="4"/>
      <c r="R82" s="4"/>
      <c r="S82" s="4"/>
      <c r="T82" s="4"/>
      <c r="U82" s="4"/>
      <c r="V82" s="4"/>
      <c r="W82" s="4"/>
      <c r="X82" s="4"/>
      <c r="Y82" s="4"/>
      <c r="Z82" s="4"/>
      <c r="AA82" s="129"/>
      <c r="AB82" s="129"/>
    </row>
    <row r="83" spans="1:28" ht="12.75" customHeight="1" x14ac:dyDescent="0.2">
      <c r="A83" s="4"/>
      <c r="B83" s="4"/>
      <c r="C83" s="4"/>
      <c r="D83" s="4"/>
      <c r="E83" s="4"/>
      <c r="F83" s="183"/>
      <c r="G83" s="4"/>
      <c r="H83" s="4"/>
      <c r="I83" s="4"/>
      <c r="J83" s="4"/>
      <c r="K83" s="4"/>
      <c r="L83" s="4"/>
      <c r="M83" s="4"/>
      <c r="N83" s="4"/>
      <c r="O83" s="4"/>
      <c r="P83" s="4"/>
      <c r="Q83" s="4"/>
      <c r="R83" s="4"/>
      <c r="S83" s="4"/>
      <c r="T83" s="4"/>
      <c r="U83" s="4"/>
      <c r="V83" s="4"/>
      <c r="W83" s="4"/>
      <c r="X83" s="4"/>
      <c r="Y83" s="4"/>
      <c r="Z83" s="4"/>
      <c r="AA83" s="129"/>
      <c r="AB83" s="129"/>
    </row>
    <row r="84" spans="1:28" ht="12.75" customHeight="1" x14ac:dyDescent="0.2">
      <c r="A84" s="4"/>
      <c r="B84" s="4"/>
      <c r="C84" s="4"/>
      <c r="D84" s="4"/>
      <c r="E84" s="4"/>
      <c r="F84" s="183"/>
      <c r="G84" s="4"/>
      <c r="H84" s="4"/>
      <c r="I84" s="4"/>
      <c r="J84" s="4"/>
      <c r="K84" s="4"/>
      <c r="L84" s="4"/>
      <c r="M84" s="4"/>
      <c r="N84" s="4"/>
      <c r="O84" s="4"/>
      <c r="P84" s="4"/>
      <c r="Q84" s="4"/>
      <c r="R84" s="4"/>
      <c r="S84" s="4"/>
      <c r="T84" s="4"/>
      <c r="U84" s="4"/>
      <c r="V84" s="4"/>
      <c r="W84" s="4"/>
      <c r="X84" s="4"/>
      <c r="Y84" s="4"/>
      <c r="Z84" s="4"/>
      <c r="AA84" s="129"/>
      <c r="AB84" s="129"/>
    </row>
    <row r="85" spans="1:28" ht="12.75" customHeight="1" x14ac:dyDescent="0.2">
      <c r="A85" s="4"/>
      <c r="B85" s="4"/>
      <c r="C85" s="4"/>
      <c r="D85" s="4"/>
      <c r="E85" s="4"/>
      <c r="F85" s="183"/>
      <c r="G85" s="4"/>
      <c r="H85" s="4"/>
      <c r="I85" s="4"/>
      <c r="J85" s="4"/>
      <c r="K85" s="4"/>
      <c r="L85" s="4"/>
      <c r="M85" s="4"/>
      <c r="N85" s="4"/>
      <c r="O85" s="4"/>
      <c r="P85" s="4"/>
      <c r="Q85" s="4"/>
      <c r="R85" s="4"/>
      <c r="S85" s="4"/>
      <c r="T85" s="4"/>
      <c r="U85" s="4"/>
      <c r="V85" s="4"/>
      <c r="W85" s="4"/>
      <c r="X85" s="4"/>
      <c r="Y85" s="4"/>
      <c r="Z85" s="4"/>
      <c r="AA85" s="129"/>
      <c r="AB85" s="129"/>
    </row>
    <row r="86" spans="1:28" ht="12.75" customHeight="1" x14ac:dyDescent="0.2">
      <c r="A86" s="4"/>
      <c r="B86" s="4"/>
      <c r="C86" s="4"/>
      <c r="D86" s="4"/>
      <c r="E86" s="4"/>
      <c r="F86" s="183"/>
      <c r="G86" s="4"/>
      <c r="H86" s="4"/>
      <c r="I86" s="4"/>
      <c r="J86" s="4"/>
      <c r="K86" s="4"/>
      <c r="L86" s="4"/>
      <c r="M86" s="4"/>
      <c r="N86" s="4"/>
      <c r="O86" s="4"/>
      <c r="P86" s="4"/>
      <c r="Q86" s="4"/>
      <c r="R86" s="4"/>
      <c r="S86" s="4"/>
      <c r="T86" s="4"/>
      <c r="U86" s="4"/>
      <c r="V86" s="4"/>
      <c r="W86" s="4"/>
      <c r="X86" s="4"/>
      <c r="Y86" s="4"/>
      <c r="Z86" s="4"/>
      <c r="AA86" s="129"/>
      <c r="AB86" s="129"/>
    </row>
    <row r="87" spans="1:28" ht="12.75" customHeight="1" x14ac:dyDescent="0.2">
      <c r="A87" s="4"/>
      <c r="B87" s="4"/>
      <c r="C87" s="4"/>
      <c r="D87" s="4"/>
      <c r="E87" s="4"/>
      <c r="F87" s="183"/>
      <c r="G87" s="4"/>
      <c r="H87" s="4"/>
      <c r="I87" s="4"/>
      <c r="J87" s="4"/>
      <c r="K87" s="4"/>
      <c r="L87" s="4"/>
      <c r="M87" s="4"/>
      <c r="N87" s="4"/>
      <c r="O87" s="4"/>
      <c r="P87" s="4"/>
      <c r="Q87" s="4"/>
      <c r="R87" s="4"/>
      <c r="S87" s="4"/>
      <c r="T87" s="4"/>
      <c r="U87" s="4"/>
      <c r="V87" s="4"/>
      <c r="W87" s="4"/>
      <c r="X87" s="4"/>
      <c r="Y87" s="4"/>
      <c r="Z87" s="4"/>
      <c r="AA87" s="129"/>
      <c r="AB87" s="129"/>
    </row>
    <row r="88" spans="1:28" ht="12.75" customHeight="1" x14ac:dyDescent="0.2">
      <c r="A88" s="4"/>
      <c r="B88" s="4"/>
      <c r="C88" s="4"/>
      <c r="D88" s="4"/>
      <c r="E88" s="4"/>
      <c r="F88" s="183"/>
      <c r="G88" s="4"/>
      <c r="H88" s="4"/>
      <c r="I88" s="4"/>
      <c r="J88" s="4"/>
      <c r="K88" s="4"/>
      <c r="L88" s="4"/>
      <c r="M88" s="4"/>
      <c r="N88" s="4"/>
      <c r="O88" s="4"/>
      <c r="P88" s="4"/>
      <c r="Q88" s="4"/>
      <c r="R88" s="4"/>
      <c r="S88" s="4"/>
      <c r="T88" s="4"/>
      <c r="U88" s="4"/>
      <c r="V88" s="4"/>
      <c r="W88" s="4"/>
      <c r="X88" s="4"/>
      <c r="Y88" s="4"/>
      <c r="Z88" s="4"/>
      <c r="AA88" s="129"/>
      <c r="AB88" s="129"/>
    </row>
    <row r="89" spans="1:28" ht="12.75" customHeight="1" x14ac:dyDescent="0.2">
      <c r="A89" s="4"/>
      <c r="B89" s="4"/>
      <c r="C89" s="4"/>
      <c r="D89" s="4"/>
      <c r="E89" s="4"/>
      <c r="F89" s="183"/>
      <c r="G89" s="4"/>
      <c r="H89" s="4"/>
      <c r="I89" s="4"/>
      <c r="J89" s="4"/>
      <c r="K89" s="4"/>
      <c r="L89" s="4"/>
      <c r="M89" s="4"/>
      <c r="N89" s="4"/>
      <c r="O89" s="4"/>
      <c r="P89" s="4"/>
      <c r="Q89" s="4"/>
      <c r="R89" s="4"/>
      <c r="S89" s="4"/>
      <c r="T89" s="4"/>
      <c r="U89" s="4"/>
      <c r="V89" s="4"/>
      <c r="W89" s="4"/>
      <c r="X89" s="4"/>
      <c r="Y89" s="4"/>
      <c r="Z89" s="4"/>
      <c r="AA89" s="129"/>
      <c r="AB89" s="129"/>
    </row>
    <row r="90" spans="1:28" ht="12.75" customHeight="1" x14ac:dyDescent="0.2">
      <c r="A90" s="4"/>
      <c r="B90" s="4"/>
      <c r="C90" s="4"/>
      <c r="D90" s="4"/>
      <c r="E90" s="4"/>
      <c r="F90" s="183"/>
      <c r="G90" s="4"/>
      <c r="H90" s="4"/>
      <c r="I90" s="4"/>
      <c r="J90" s="4"/>
      <c r="K90" s="4"/>
      <c r="L90" s="4"/>
      <c r="M90" s="4"/>
      <c r="N90" s="4"/>
      <c r="O90" s="4"/>
      <c r="P90" s="4"/>
      <c r="Q90" s="4"/>
      <c r="R90" s="4"/>
      <c r="S90" s="4"/>
      <c r="T90" s="4"/>
      <c r="U90" s="4"/>
      <c r="V90" s="4"/>
      <c r="W90" s="4"/>
      <c r="X90" s="4"/>
      <c r="Y90" s="4"/>
      <c r="Z90" s="4"/>
      <c r="AA90" s="129"/>
      <c r="AB90" s="129"/>
    </row>
    <row r="91" spans="1:28" ht="12.75" customHeight="1" x14ac:dyDescent="0.2">
      <c r="A91" s="4"/>
      <c r="B91" s="4"/>
      <c r="C91" s="4"/>
      <c r="D91" s="4"/>
      <c r="E91" s="4"/>
      <c r="F91" s="183"/>
      <c r="G91" s="4"/>
      <c r="H91" s="4"/>
      <c r="I91" s="4"/>
      <c r="J91" s="4"/>
      <c r="K91" s="4"/>
      <c r="L91" s="4"/>
      <c r="M91" s="4"/>
      <c r="N91" s="4"/>
      <c r="O91" s="4"/>
      <c r="P91" s="4"/>
      <c r="Q91" s="4"/>
      <c r="R91" s="4"/>
      <c r="S91" s="4"/>
      <c r="T91" s="4"/>
      <c r="U91" s="4"/>
      <c r="V91" s="4"/>
      <c r="W91" s="4"/>
      <c r="X91" s="4"/>
      <c r="Y91" s="4"/>
      <c r="Z91" s="4"/>
      <c r="AA91" s="129"/>
      <c r="AB91" s="129"/>
    </row>
    <row r="92" spans="1:28" ht="12.75" customHeight="1" x14ac:dyDescent="0.2">
      <c r="A92" s="4"/>
      <c r="B92" s="4"/>
      <c r="C92" s="4"/>
      <c r="D92" s="4"/>
      <c r="E92" s="4"/>
      <c r="F92" s="183"/>
      <c r="G92" s="4"/>
      <c r="H92" s="4"/>
      <c r="I92" s="4"/>
      <c r="J92" s="4"/>
      <c r="K92" s="4"/>
      <c r="L92" s="4"/>
      <c r="M92" s="4"/>
      <c r="N92" s="4"/>
      <c r="O92" s="4"/>
      <c r="P92" s="4"/>
      <c r="Q92" s="4"/>
      <c r="R92" s="4"/>
      <c r="S92" s="4"/>
      <c r="T92" s="4"/>
      <c r="U92" s="4"/>
      <c r="V92" s="4"/>
      <c r="W92" s="4"/>
      <c r="X92" s="4"/>
      <c r="Y92" s="4"/>
      <c r="Z92" s="4"/>
      <c r="AA92" s="129"/>
      <c r="AB92" s="129"/>
    </row>
    <row r="93" spans="1:28" ht="12.75" customHeight="1" x14ac:dyDescent="0.2">
      <c r="A93" s="4"/>
      <c r="B93" s="4"/>
      <c r="C93" s="4"/>
      <c r="D93" s="4"/>
      <c r="E93" s="4"/>
      <c r="F93" s="183"/>
      <c r="G93" s="4"/>
      <c r="H93" s="4"/>
      <c r="I93" s="4"/>
      <c r="J93" s="4"/>
      <c r="K93" s="4"/>
      <c r="L93" s="4"/>
      <c r="M93" s="4"/>
      <c r="N93" s="4"/>
      <c r="O93" s="4"/>
      <c r="P93" s="4"/>
      <c r="Q93" s="4"/>
      <c r="R93" s="4"/>
      <c r="S93" s="4"/>
      <c r="T93" s="4"/>
      <c r="U93" s="4"/>
      <c r="V93" s="4"/>
      <c r="W93" s="4"/>
      <c r="X93" s="4"/>
      <c r="Y93" s="4"/>
      <c r="Z93" s="4"/>
      <c r="AA93" s="129"/>
      <c r="AB93" s="129"/>
    </row>
    <row r="94" spans="1:28" ht="12.75" customHeight="1" x14ac:dyDescent="0.2">
      <c r="A94" s="4"/>
      <c r="B94" s="4"/>
      <c r="C94" s="4"/>
      <c r="D94" s="4"/>
      <c r="E94" s="4"/>
      <c r="F94" s="183"/>
      <c r="G94" s="4"/>
      <c r="H94" s="4"/>
      <c r="I94" s="4"/>
      <c r="J94" s="4"/>
      <c r="K94" s="4"/>
      <c r="L94" s="4"/>
      <c r="M94" s="4"/>
      <c r="N94" s="4"/>
      <c r="O94" s="4"/>
      <c r="P94" s="4"/>
      <c r="Q94" s="4"/>
      <c r="R94" s="4"/>
      <c r="S94" s="4"/>
      <c r="T94" s="4"/>
      <c r="U94" s="4"/>
      <c r="V94" s="4"/>
      <c r="W94" s="4"/>
      <c r="X94" s="4"/>
      <c r="Y94" s="4"/>
      <c r="Z94" s="4"/>
      <c r="AA94" s="129"/>
      <c r="AB94" s="129"/>
    </row>
    <row r="95" spans="1:28" ht="12.75" customHeight="1" x14ac:dyDescent="0.2">
      <c r="A95" s="4"/>
      <c r="B95" s="4"/>
      <c r="C95" s="4"/>
      <c r="D95" s="4"/>
      <c r="E95" s="4"/>
      <c r="F95" s="183"/>
      <c r="G95" s="4"/>
      <c r="H95" s="4"/>
      <c r="I95" s="4"/>
      <c r="J95" s="4"/>
      <c r="K95" s="4"/>
      <c r="L95" s="4"/>
      <c r="M95" s="4"/>
      <c r="N95" s="4"/>
      <c r="O95" s="4"/>
      <c r="P95" s="4"/>
      <c r="Q95" s="4"/>
      <c r="R95" s="4"/>
      <c r="S95" s="4"/>
      <c r="T95" s="4"/>
      <c r="U95" s="4"/>
      <c r="V95" s="4"/>
      <c r="W95" s="4"/>
      <c r="X95" s="4"/>
      <c r="Y95" s="4"/>
      <c r="Z95" s="4"/>
      <c r="AA95" s="129"/>
      <c r="AB95" s="129"/>
    </row>
    <row r="96" spans="1:28" ht="12.75" customHeight="1" x14ac:dyDescent="0.2">
      <c r="A96" s="4"/>
      <c r="B96" s="4"/>
      <c r="C96" s="4"/>
      <c r="D96" s="4"/>
      <c r="E96" s="4"/>
      <c r="F96" s="183"/>
      <c r="G96" s="4"/>
      <c r="H96" s="4"/>
      <c r="I96" s="4"/>
      <c r="J96" s="4"/>
      <c r="K96" s="4"/>
      <c r="L96" s="4"/>
      <c r="M96" s="4"/>
      <c r="N96" s="4"/>
      <c r="O96" s="4"/>
      <c r="P96" s="4"/>
      <c r="Q96" s="4"/>
      <c r="R96" s="4"/>
      <c r="S96" s="4"/>
      <c r="T96" s="4"/>
      <c r="U96" s="4"/>
      <c r="V96" s="4"/>
      <c r="W96" s="4"/>
      <c r="X96" s="4"/>
      <c r="Y96" s="4"/>
      <c r="Z96" s="4"/>
      <c r="AA96" s="129"/>
      <c r="AB96" s="129"/>
    </row>
    <row r="97" spans="1:28" ht="12.75" customHeight="1" x14ac:dyDescent="0.2">
      <c r="A97" s="4"/>
      <c r="B97" s="4"/>
      <c r="C97" s="4"/>
      <c r="D97" s="4"/>
      <c r="E97" s="4"/>
      <c r="F97" s="183"/>
      <c r="G97" s="4"/>
      <c r="H97" s="4"/>
      <c r="I97" s="4"/>
      <c r="J97" s="4"/>
      <c r="K97" s="4"/>
      <c r="L97" s="4"/>
      <c r="M97" s="4"/>
      <c r="N97" s="4"/>
      <c r="O97" s="4"/>
      <c r="P97" s="4"/>
      <c r="Q97" s="4"/>
      <c r="R97" s="4"/>
      <c r="S97" s="4"/>
      <c r="T97" s="4"/>
      <c r="U97" s="4"/>
      <c r="V97" s="4"/>
      <c r="W97" s="4"/>
      <c r="X97" s="4"/>
      <c r="Y97" s="4"/>
      <c r="Z97" s="4"/>
      <c r="AA97" s="129"/>
      <c r="AB97" s="129"/>
    </row>
    <row r="98" spans="1:28" ht="12.75" customHeight="1" x14ac:dyDescent="0.2">
      <c r="A98" s="4"/>
      <c r="B98" s="4"/>
      <c r="C98" s="4"/>
      <c r="D98" s="4"/>
      <c r="E98" s="4"/>
      <c r="F98" s="183"/>
      <c r="G98" s="4"/>
      <c r="H98" s="4"/>
      <c r="I98" s="4"/>
      <c r="J98" s="4"/>
      <c r="K98" s="4"/>
      <c r="L98" s="4"/>
      <c r="M98" s="4"/>
      <c r="N98" s="4"/>
      <c r="O98" s="4"/>
      <c r="P98" s="4"/>
      <c r="Q98" s="4"/>
      <c r="R98" s="4"/>
      <c r="S98" s="4"/>
      <c r="T98" s="4"/>
      <c r="U98" s="4"/>
      <c r="V98" s="4"/>
      <c r="W98" s="4"/>
      <c r="X98" s="4"/>
      <c r="Y98" s="4"/>
      <c r="Z98" s="4"/>
      <c r="AA98" s="129"/>
      <c r="AB98" s="129"/>
    </row>
    <row r="99" spans="1:28" ht="12.75" customHeight="1" x14ac:dyDescent="0.2">
      <c r="A99" s="4"/>
      <c r="B99" s="4"/>
      <c r="C99" s="4"/>
      <c r="D99" s="4"/>
      <c r="E99" s="4"/>
      <c r="F99" s="183"/>
      <c r="G99" s="4"/>
      <c r="H99" s="4"/>
      <c r="I99" s="4"/>
      <c r="J99" s="4"/>
      <c r="K99" s="4"/>
      <c r="L99" s="4"/>
      <c r="M99" s="4"/>
      <c r="N99" s="4"/>
      <c r="O99" s="4"/>
      <c r="P99" s="4"/>
      <c r="Q99" s="4"/>
      <c r="R99" s="4"/>
      <c r="S99" s="4"/>
      <c r="T99" s="4"/>
      <c r="U99" s="4"/>
      <c r="V99" s="4"/>
      <c r="W99" s="4"/>
      <c r="X99" s="4"/>
      <c r="Y99" s="4"/>
      <c r="Z99" s="4"/>
      <c r="AA99" s="129"/>
      <c r="AB99" s="129"/>
    </row>
    <row r="100" spans="1:28" ht="12.75" customHeight="1" x14ac:dyDescent="0.2">
      <c r="A100" s="4"/>
      <c r="B100" s="4"/>
      <c r="C100" s="4"/>
      <c r="D100" s="4"/>
      <c r="E100" s="4"/>
      <c r="F100" s="183"/>
      <c r="G100" s="4"/>
      <c r="H100" s="4"/>
      <c r="I100" s="4"/>
      <c r="J100" s="7"/>
      <c r="K100" s="7"/>
      <c r="L100" s="7"/>
      <c r="M100" s="7"/>
      <c r="N100" s="7"/>
      <c r="O100" s="7"/>
      <c r="P100" s="7"/>
      <c r="Q100" s="7"/>
      <c r="R100" s="7"/>
      <c r="S100" s="7"/>
      <c r="T100" s="7"/>
      <c r="U100" s="7"/>
      <c r="V100" s="7"/>
      <c r="W100" s="7"/>
      <c r="X100" s="7"/>
      <c r="Y100" s="7"/>
      <c r="Z100" s="7"/>
    </row>
    <row r="101" spans="1:28" ht="12.75" customHeight="1" x14ac:dyDescent="0.2">
      <c r="A101" s="7"/>
      <c r="B101" s="7"/>
      <c r="C101" s="7"/>
      <c r="D101" s="7"/>
      <c r="E101" s="7"/>
      <c r="F101" s="184"/>
      <c r="G101" s="7"/>
      <c r="H101" s="7"/>
      <c r="I101" s="7"/>
      <c r="J101" s="7"/>
      <c r="K101" s="7"/>
      <c r="L101" s="7"/>
      <c r="M101" s="7"/>
      <c r="N101" s="7"/>
      <c r="O101" s="7"/>
      <c r="P101" s="7"/>
      <c r="Q101" s="7"/>
      <c r="R101" s="7"/>
      <c r="S101" s="7"/>
      <c r="T101" s="7"/>
      <c r="U101" s="7"/>
      <c r="V101" s="7"/>
      <c r="W101" s="7"/>
      <c r="X101" s="7"/>
      <c r="Y101" s="7"/>
      <c r="Z101" s="7"/>
    </row>
    <row r="102" spans="1:28" ht="12.75" customHeight="1" x14ac:dyDescent="0.2">
      <c r="A102" s="7"/>
      <c r="B102" s="7"/>
      <c r="C102" s="7"/>
      <c r="D102" s="7"/>
      <c r="E102" s="7"/>
      <c r="F102" s="184"/>
      <c r="G102" s="7"/>
      <c r="H102" s="7"/>
      <c r="I102" s="7"/>
      <c r="J102" s="7"/>
      <c r="K102" s="7"/>
      <c r="L102" s="7"/>
      <c r="M102" s="7"/>
      <c r="N102" s="7"/>
      <c r="O102" s="7"/>
      <c r="P102" s="7"/>
      <c r="Q102" s="7"/>
      <c r="R102" s="7"/>
      <c r="S102" s="7"/>
      <c r="T102" s="7"/>
      <c r="U102" s="7"/>
      <c r="V102" s="7"/>
      <c r="W102" s="7"/>
      <c r="X102" s="7"/>
      <c r="Y102" s="7"/>
      <c r="Z102" s="7"/>
    </row>
    <row r="103" spans="1:28" ht="12.75" customHeight="1" x14ac:dyDescent="0.2">
      <c r="A103" s="7"/>
      <c r="B103" s="7"/>
      <c r="C103" s="7"/>
      <c r="D103" s="7"/>
      <c r="E103" s="7"/>
      <c r="F103" s="184"/>
      <c r="G103" s="7"/>
      <c r="H103" s="7"/>
      <c r="I103" s="7"/>
      <c r="J103" s="7"/>
      <c r="K103" s="7"/>
      <c r="L103" s="7"/>
      <c r="M103" s="7"/>
      <c r="N103" s="7"/>
      <c r="O103" s="7"/>
      <c r="P103" s="7"/>
      <c r="Q103" s="7"/>
      <c r="R103" s="7"/>
      <c r="S103" s="7"/>
      <c r="T103" s="7"/>
      <c r="U103" s="7"/>
      <c r="V103" s="7"/>
      <c r="W103" s="7"/>
      <c r="X103" s="7"/>
      <c r="Y103" s="7"/>
      <c r="Z103" s="7"/>
    </row>
    <row r="104" spans="1:28" ht="12.75" customHeight="1" x14ac:dyDescent="0.2">
      <c r="A104" s="7"/>
      <c r="B104" s="7"/>
      <c r="C104" s="7"/>
      <c r="D104" s="7"/>
      <c r="E104" s="7"/>
      <c r="F104" s="184"/>
      <c r="G104" s="7"/>
      <c r="H104" s="7"/>
      <c r="I104" s="7"/>
      <c r="J104" s="7"/>
      <c r="K104" s="7"/>
      <c r="L104" s="7"/>
      <c r="M104" s="7"/>
      <c r="N104" s="7"/>
      <c r="O104" s="7"/>
      <c r="P104" s="7"/>
      <c r="Q104" s="7"/>
      <c r="R104" s="7"/>
      <c r="S104" s="7"/>
      <c r="T104" s="7"/>
      <c r="U104" s="7"/>
      <c r="V104" s="7"/>
      <c r="W104" s="7"/>
      <c r="X104" s="7"/>
      <c r="Y104" s="7"/>
      <c r="Z104" s="7"/>
    </row>
    <row r="105" spans="1:28" ht="12.75" customHeight="1" x14ac:dyDescent="0.2">
      <c r="A105" s="7"/>
      <c r="B105" s="7"/>
      <c r="C105" s="7"/>
      <c r="D105" s="7"/>
      <c r="E105" s="7"/>
      <c r="F105" s="184"/>
      <c r="G105" s="7"/>
      <c r="H105" s="7"/>
      <c r="I105" s="7"/>
      <c r="J105" s="7"/>
      <c r="K105" s="7"/>
      <c r="L105" s="7"/>
      <c r="M105" s="7"/>
      <c r="N105" s="7"/>
      <c r="O105" s="7"/>
      <c r="P105" s="7"/>
      <c r="Q105" s="7"/>
      <c r="R105" s="7"/>
      <c r="S105" s="7"/>
      <c r="T105" s="7"/>
      <c r="U105" s="7"/>
      <c r="V105" s="7"/>
      <c r="W105" s="7"/>
      <c r="X105" s="7"/>
      <c r="Y105" s="7"/>
      <c r="Z105" s="7"/>
    </row>
    <row r="106" spans="1:28" ht="12.75" customHeight="1" x14ac:dyDescent="0.2">
      <c r="A106" s="7"/>
      <c r="B106" s="7"/>
      <c r="C106" s="7"/>
      <c r="D106" s="7"/>
      <c r="E106" s="7"/>
      <c r="F106" s="184"/>
      <c r="G106" s="7"/>
      <c r="H106" s="7"/>
      <c r="I106" s="7"/>
      <c r="J106" s="7"/>
      <c r="K106" s="7"/>
      <c r="L106" s="7"/>
      <c r="M106" s="7"/>
      <c r="N106" s="7"/>
      <c r="O106" s="7"/>
      <c r="P106" s="7"/>
      <c r="Q106" s="7"/>
      <c r="R106" s="7"/>
      <c r="S106" s="7"/>
      <c r="T106" s="7"/>
      <c r="U106" s="7"/>
      <c r="V106" s="7"/>
      <c r="W106" s="7"/>
      <c r="X106" s="7"/>
      <c r="Y106" s="7"/>
      <c r="Z106" s="7"/>
    </row>
    <row r="107" spans="1:28" ht="12.75" customHeight="1" x14ac:dyDescent="0.2">
      <c r="A107" s="7"/>
      <c r="B107" s="7"/>
      <c r="C107" s="7"/>
      <c r="D107" s="7"/>
      <c r="E107" s="7"/>
      <c r="F107" s="184"/>
      <c r="G107" s="7"/>
      <c r="H107" s="7"/>
      <c r="I107" s="7"/>
      <c r="J107" s="7"/>
      <c r="K107" s="7"/>
      <c r="L107" s="7"/>
      <c r="M107" s="7"/>
      <c r="N107" s="7"/>
      <c r="O107" s="7"/>
      <c r="P107" s="7"/>
      <c r="Q107" s="7"/>
      <c r="R107" s="7"/>
      <c r="S107" s="7"/>
      <c r="T107" s="7"/>
      <c r="U107" s="7"/>
      <c r="V107" s="7"/>
      <c r="W107" s="7"/>
      <c r="X107" s="7"/>
      <c r="Y107" s="7"/>
      <c r="Z107" s="7"/>
    </row>
    <row r="108" spans="1:28" ht="12.75" customHeight="1" x14ac:dyDescent="0.2">
      <c r="A108" s="7"/>
      <c r="B108" s="7"/>
      <c r="C108" s="7"/>
      <c r="D108" s="7"/>
      <c r="E108" s="7"/>
      <c r="F108" s="184"/>
      <c r="G108" s="7"/>
      <c r="H108" s="7"/>
      <c r="I108" s="7"/>
      <c r="J108" s="7"/>
      <c r="K108" s="7"/>
      <c r="L108" s="7"/>
      <c r="M108" s="7"/>
      <c r="N108" s="7"/>
      <c r="O108" s="7"/>
      <c r="P108" s="7"/>
      <c r="Q108" s="7"/>
      <c r="R108" s="7"/>
      <c r="S108" s="7"/>
      <c r="T108" s="7"/>
      <c r="U108" s="7"/>
      <c r="V108" s="7"/>
      <c r="W108" s="7"/>
      <c r="X108" s="7"/>
      <c r="Y108" s="7"/>
      <c r="Z108" s="7"/>
    </row>
    <row r="109" spans="1:28" ht="12.75" customHeight="1" x14ac:dyDescent="0.2">
      <c r="A109" s="7"/>
      <c r="B109" s="7"/>
      <c r="C109" s="7"/>
      <c r="D109" s="7"/>
      <c r="E109" s="7"/>
      <c r="F109" s="184"/>
      <c r="G109" s="7"/>
      <c r="H109" s="7"/>
      <c r="I109" s="7"/>
      <c r="J109" s="7"/>
      <c r="K109" s="7"/>
      <c r="L109" s="7"/>
      <c r="M109" s="7"/>
      <c r="N109" s="7"/>
      <c r="O109" s="7"/>
      <c r="P109" s="7"/>
      <c r="Q109" s="7"/>
      <c r="R109" s="7"/>
      <c r="S109" s="7"/>
      <c r="T109" s="7"/>
      <c r="U109" s="7"/>
      <c r="V109" s="7"/>
      <c r="W109" s="7"/>
      <c r="X109" s="7"/>
      <c r="Y109" s="7"/>
      <c r="Z109" s="7"/>
    </row>
    <row r="110" spans="1:28" ht="12.75" customHeight="1" x14ac:dyDescent="0.2">
      <c r="A110" s="7"/>
      <c r="B110" s="7"/>
      <c r="C110" s="7"/>
      <c r="D110" s="7"/>
      <c r="E110" s="7"/>
      <c r="F110" s="184"/>
      <c r="G110" s="7"/>
      <c r="H110" s="7"/>
      <c r="I110" s="7"/>
      <c r="J110" s="7"/>
      <c r="K110" s="7"/>
      <c r="L110" s="7"/>
      <c r="M110" s="7"/>
      <c r="N110" s="7"/>
      <c r="O110" s="7"/>
      <c r="P110" s="7"/>
      <c r="Q110" s="7"/>
      <c r="R110" s="7"/>
      <c r="S110" s="7"/>
      <c r="T110" s="7"/>
      <c r="U110" s="7"/>
      <c r="V110" s="7"/>
      <c r="W110" s="7"/>
      <c r="X110" s="7"/>
      <c r="Y110" s="7"/>
      <c r="Z110" s="7"/>
    </row>
    <row r="111" spans="1:28" ht="12.75" customHeight="1" x14ac:dyDescent="0.2">
      <c r="A111" s="7"/>
      <c r="B111" s="7"/>
      <c r="C111" s="7"/>
      <c r="D111" s="7"/>
      <c r="E111" s="7"/>
      <c r="F111" s="184"/>
      <c r="G111" s="7"/>
      <c r="H111" s="7"/>
      <c r="I111" s="7"/>
      <c r="J111" s="7"/>
      <c r="K111" s="7"/>
      <c r="L111" s="7"/>
      <c r="M111" s="7"/>
      <c r="N111" s="7"/>
      <c r="O111" s="7"/>
      <c r="P111" s="7"/>
      <c r="Q111" s="7"/>
      <c r="R111" s="7"/>
      <c r="S111" s="7"/>
      <c r="T111" s="7"/>
      <c r="U111" s="7"/>
      <c r="V111" s="7"/>
      <c r="W111" s="7"/>
      <c r="X111" s="7"/>
      <c r="Y111" s="7"/>
      <c r="Z111" s="7"/>
    </row>
    <row r="112" spans="1:28" ht="12.75" customHeight="1" x14ac:dyDescent="0.2">
      <c r="A112" s="7"/>
      <c r="B112" s="7"/>
      <c r="C112" s="7"/>
      <c r="D112" s="7"/>
      <c r="E112" s="7"/>
      <c r="F112" s="184"/>
      <c r="G112" s="7"/>
      <c r="H112" s="7"/>
      <c r="I112" s="7"/>
      <c r="J112" s="7"/>
      <c r="K112" s="7"/>
      <c r="L112" s="7"/>
      <c r="M112" s="7"/>
      <c r="N112" s="7"/>
      <c r="O112" s="7"/>
      <c r="P112" s="7"/>
      <c r="Q112" s="7"/>
      <c r="R112" s="7"/>
      <c r="S112" s="7"/>
      <c r="T112" s="7"/>
      <c r="U112" s="7"/>
      <c r="V112" s="7"/>
      <c r="W112" s="7"/>
      <c r="X112" s="7"/>
      <c r="Y112" s="7"/>
      <c r="Z112" s="7"/>
    </row>
    <row r="113" spans="1:26" ht="12.75" customHeight="1" x14ac:dyDescent="0.2">
      <c r="A113" s="7"/>
      <c r="B113" s="7"/>
      <c r="C113" s="7"/>
      <c r="D113" s="7"/>
      <c r="E113" s="7"/>
      <c r="F113" s="184"/>
      <c r="G113" s="7"/>
      <c r="H113" s="7"/>
      <c r="I113" s="7"/>
      <c r="J113" s="7"/>
      <c r="K113" s="7"/>
      <c r="L113" s="7"/>
      <c r="M113" s="7"/>
      <c r="N113" s="7"/>
      <c r="O113" s="7"/>
      <c r="P113" s="7"/>
      <c r="Q113" s="7"/>
      <c r="R113" s="7"/>
      <c r="S113" s="7"/>
      <c r="T113" s="7"/>
      <c r="U113" s="7"/>
      <c r="V113" s="7"/>
      <c r="W113" s="7"/>
      <c r="X113" s="7"/>
      <c r="Y113" s="7"/>
      <c r="Z113" s="7"/>
    </row>
    <row r="114" spans="1:26" ht="12.75" customHeight="1" x14ac:dyDescent="0.2">
      <c r="A114" s="7"/>
      <c r="B114" s="7"/>
      <c r="C114" s="7"/>
      <c r="D114" s="7"/>
      <c r="E114" s="7"/>
      <c r="F114" s="184"/>
      <c r="G114" s="7"/>
      <c r="H114" s="7"/>
      <c r="I114" s="7"/>
      <c r="J114" s="7"/>
      <c r="K114" s="7"/>
      <c r="L114" s="7"/>
      <c r="M114" s="7"/>
      <c r="N114" s="7"/>
      <c r="O114" s="7"/>
      <c r="P114" s="7"/>
      <c r="Q114" s="7"/>
      <c r="R114" s="7"/>
      <c r="S114" s="7"/>
      <c r="T114" s="7"/>
      <c r="U114" s="7"/>
      <c r="V114" s="7"/>
      <c r="W114" s="7"/>
      <c r="X114" s="7"/>
      <c r="Y114" s="7"/>
      <c r="Z114" s="7"/>
    </row>
    <row r="115" spans="1:26" ht="12.75" customHeight="1" x14ac:dyDescent="0.2">
      <c r="A115" s="7"/>
      <c r="B115" s="7"/>
      <c r="C115" s="7"/>
      <c r="D115" s="7"/>
      <c r="E115" s="7"/>
      <c r="F115" s="184"/>
      <c r="G115" s="7"/>
      <c r="H115" s="7"/>
      <c r="I115" s="7"/>
      <c r="J115" s="7"/>
      <c r="K115" s="7"/>
      <c r="L115" s="7"/>
      <c r="M115" s="7"/>
      <c r="N115" s="7"/>
      <c r="O115" s="7"/>
      <c r="P115" s="7"/>
      <c r="Q115" s="7"/>
      <c r="R115" s="7"/>
      <c r="S115" s="7"/>
      <c r="T115" s="7"/>
      <c r="U115" s="7"/>
      <c r="V115" s="7"/>
      <c r="W115" s="7"/>
      <c r="X115" s="7"/>
      <c r="Y115" s="7"/>
      <c r="Z115" s="7"/>
    </row>
    <row r="116" spans="1:26" ht="12.75" customHeight="1" x14ac:dyDescent="0.2">
      <c r="A116" s="7"/>
      <c r="B116" s="7"/>
      <c r="C116" s="7"/>
      <c r="D116" s="7"/>
      <c r="E116" s="7"/>
      <c r="F116" s="184"/>
      <c r="G116" s="7"/>
      <c r="H116" s="7"/>
      <c r="I116" s="7"/>
      <c r="J116" s="7"/>
      <c r="K116" s="7"/>
      <c r="L116" s="7"/>
      <c r="M116" s="7"/>
      <c r="N116" s="7"/>
      <c r="O116" s="7"/>
      <c r="P116" s="7"/>
      <c r="Q116" s="7"/>
      <c r="R116" s="7"/>
      <c r="S116" s="7"/>
      <c r="T116" s="7"/>
      <c r="U116" s="7"/>
      <c r="V116" s="7"/>
      <c r="W116" s="7"/>
      <c r="X116" s="7"/>
      <c r="Y116" s="7"/>
      <c r="Z116" s="7"/>
    </row>
    <row r="117" spans="1:26" ht="12.75" customHeight="1" x14ac:dyDescent="0.2">
      <c r="A117" s="7"/>
      <c r="B117" s="7"/>
      <c r="C117" s="7"/>
      <c r="D117" s="7"/>
      <c r="E117" s="7"/>
      <c r="F117" s="184"/>
      <c r="G117" s="7"/>
      <c r="H117" s="7"/>
      <c r="I117" s="7"/>
      <c r="J117" s="7"/>
      <c r="K117" s="7"/>
      <c r="L117" s="7"/>
      <c r="M117" s="7"/>
      <c r="N117" s="7"/>
      <c r="O117" s="7"/>
      <c r="P117" s="7"/>
      <c r="Q117" s="7"/>
      <c r="R117" s="7"/>
      <c r="S117" s="7"/>
      <c r="T117" s="7"/>
      <c r="U117" s="7"/>
      <c r="V117" s="7"/>
      <c r="W117" s="7"/>
      <c r="X117" s="7"/>
      <c r="Y117" s="7"/>
      <c r="Z117" s="7"/>
    </row>
    <row r="118" spans="1:26" ht="12.75" customHeight="1" x14ac:dyDescent="0.2">
      <c r="A118" s="7"/>
      <c r="B118" s="7"/>
      <c r="C118" s="7"/>
      <c r="D118" s="7"/>
      <c r="E118" s="7"/>
      <c r="F118" s="184"/>
      <c r="G118" s="7"/>
      <c r="H118" s="7"/>
      <c r="I118" s="7"/>
      <c r="J118" s="7"/>
      <c r="K118" s="7"/>
      <c r="L118" s="7"/>
      <c r="M118" s="7"/>
      <c r="N118" s="7"/>
      <c r="O118" s="7"/>
      <c r="P118" s="7"/>
      <c r="Q118" s="7"/>
      <c r="R118" s="7"/>
      <c r="S118" s="7"/>
      <c r="T118" s="7"/>
      <c r="U118" s="7"/>
      <c r="V118" s="7"/>
      <c r="W118" s="7"/>
      <c r="X118" s="7"/>
      <c r="Y118" s="7"/>
      <c r="Z118" s="7"/>
    </row>
    <row r="119" spans="1:26" ht="12.75" customHeight="1" x14ac:dyDescent="0.2">
      <c r="A119" s="7"/>
      <c r="B119" s="7"/>
      <c r="C119" s="7"/>
      <c r="D119" s="7"/>
      <c r="E119" s="7"/>
      <c r="F119" s="184"/>
      <c r="G119" s="7"/>
      <c r="H119" s="7"/>
      <c r="I119" s="7"/>
      <c r="J119" s="7"/>
      <c r="K119" s="7"/>
      <c r="L119" s="7"/>
      <c r="M119" s="7"/>
      <c r="N119" s="7"/>
      <c r="O119" s="7"/>
      <c r="P119" s="7"/>
      <c r="Q119" s="7"/>
      <c r="R119" s="7"/>
      <c r="S119" s="7"/>
      <c r="T119" s="7"/>
      <c r="U119" s="7"/>
      <c r="V119" s="7"/>
      <c r="W119" s="7"/>
      <c r="X119" s="7"/>
      <c r="Y119" s="7"/>
      <c r="Z119" s="7"/>
    </row>
    <row r="120" spans="1:26" ht="12.75" customHeight="1" x14ac:dyDescent="0.2">
      <c r="A120" s="7"/>
      <c r="B120" s="7"/>
      <c r="C120" s="7"/>
      <c r="D120" s="7"/>
      <c r="E120" s="7"/>
      <c r="F120" s="184"/>
      <c r="G120" s="7"/>
      <c r="H120" s="7"/>
      <c r="I120" s="7"/>
      <c r="J120" s="7"/>
      <c r="K120" s="7"/>
      <c r="L120" s="7"/>
      <c r="M120" s="7"/>
      <c r="N120" s="7"/>
      <c r="O120" s="7"/>
      <c r="P120" s="7"/>
      <c r="Q120" s="7"/>
      <c r="R120" s="7"/>
      <c r="S120" s="7"/>
      <c r="T120" s="7"/>
      <c r="U120" s="7"/>
      <c r="V120" s="7"/>
      <c r="W120" s="7"/>
      <c r="X120" s="7"/>
      <c r="Y120" s="7"/>
      <c r="Z120" s="7"/>
    </row>
    <row r="121" spans="1:26" ht="12.75" customHeight="1" x14ac:dyDescent="0.2">
      <c r="A121" s="7"/>
      <c r="B121" s="7"/>
      <c r="C121" s="7"/>
      <c r="D121" s="7"/>
      <c r="E121" s="7"/>
      <c r="F121" s="184"/>
      <c r="G121" s="7"/>
      <c r="H121" s="7"/>
      <c r="I121" s="7"/>
      <c r="J121" s="7"/>
      <c r="K121" s="7"/>
      <c r="L121" s="7"/>
      <c r="M121" s="7"/>
      <c r="N121" s="7"/>
      <c r="O121" s="7"/>
      <c r="P121" s="7"/>
      <c r="Q121" s="7"/>
      <c r="R121" s="7"/>
      <c r="S121" s="7"/>
      <c r="T121" s="7"/>
      <c r="U121" s="7"/>
      <c r="V121" s="7"/>
      <c r="W121" s="7"/>
      <c r="X121" s="7"/>
      <c r="Y121" s="7"/>
      <c r="Z121" s="7"/>
    </row>
    <row r="122" spans="1:26" ht="12.75" customHeight="1" x14ac:dyDescent="0.2">
      <c r="A122" s="7"/>
      <c r="B122" s="7"/>
      <c r="C122" s="7"/>
      <c r="D122" s="7"/>
      <c r="E122" s="7"/>
      <c r="F122" s="184"/>
      <c r="G122" s="7"/>
      <c r="H122" s="7"/>
      <c r="I122" s="7"/>
      <c r="J122" s="7"/>
      <c r="K122" s="7"/>
      <c r="L122" s="7"/>
      <c r="M122" s="7"/>
      <c r="N122" s="7"/>
      <c r="O122" s="7"/>
      <c r="P122" s="7"/>
      <c r="Q122" s="7"/>
      <c r="R122" s="7"/>
      <c r="S122" s="7"/>
      <c r="T122" s="7"/>
      <c r="U122" s="7"/>
      <c r="V122" s="7"/>
      <c r="W122" s="7"/>
      <c r="X122" s="7"/>
      <c r="Y122" s="7"/>
      <c r="Z122" s="7"/>
    </row>
    <row r="123" spans="1:26" ht="12.75" customHeight="1" x14ac:dyDescent="0.2">
      <c r="A123" s="7"/>
      <c r="B123" s="7"/>
      <c r="C123" s="7"/>
      <c r="D123" s="7"/>
      <c r="E123" s="7"/>
      <c r="F123" s="184"/>
      <c r="G123" s="7"/>
      <c r="H123" s="7"/>
      <c r="I123" s="7"/>
      <c r="J123" s="7"/>
      <c r="K123" s="7"/>
      <c r="L123" s="7"/>
      <c r="M123" s="7"/>
      <c r="N123" s="7"/>
      <c r="O123" s="7"/>
      <c r="P123" s="7"/>
      <c r="Q123" s="7"/>
      <c r="R123" s="7"/>
      <c r="S123" s="7"/>
      <c r="T123" s="7"/>
      <c r="U123" s="7"/>
      <c r="V123" s="7"/>
      <c r="W123" s="7"/>
      <c r="X123" s="7"/>
      <c r="Y123" s="7"/>
      <c r="Z123" s="7"/>
    </row>
    <row r="124" spans="1:26" ht="12.75" customHeight="1" x14ac:dyDescent="0.2">
      <c r="A124" s="7"/>
      <c r="B124" s="7"/>
      <c r="C124" s="7"/>
      <c r="D124" s="7"/>
      <c r="E124" s="7"/>
      <c r="F124" s="184"/>
      <c r="G124" s="7"/>
      <c r="H124" s="7"/>
      <c r="I124" s="7"/>
      <c r="J124" s="7"/>
      <c r="K124" s="7"/>
      <c r="L124" s="7"/>
      <c r="M124" s="7"/>
      <c r="N124" s="7"/>
      <c r="O124" s="7"/>
      <c r="P124" s="7"/>
      <c r="Q124" s="7"/>
      <c r="R124" s="7"/>
      <c r="S124" s="7"/>
      <c r="T124" s="7"/>
      <c r="U124" s="7"/>
      <c r="V124" s="7"/>
      <c r="W124" s="7"/>
      <c r="X124" s="7"/>
      <c r="Y124" s="7"/>
      <c r="Z124" s="7"/>
    </row>
    <row r="125" spans="1:26" ht="12.75" customHeight="1" x14ac:dyDescent="0.2">
      <c r="A125" s="7"/>
      <c r="B125" s="7"/>
      <c r="C125" s="7"/>
      <c r="D125" s="7"/>
      <c r="E125" s="7"/>
      <c r="F125" s="184"/>
      <c r="G125" s="7"/>
      <c r="H125" s="7"/>
      <c r="I125" s="7"/>
      <c r="J125" s="7"/>
      <c r="K125" s="7"/>
      <c r="L125" s="7"/>
      <c r="M125" s="7"/>
      <c r="N125" s="7"/>
      <c r="O125" s="7"/>
      <c r="P125" s="7"/>
      <c r="Q125" s="7"/>
      <c r="R125" s="7"/>
      <c r="S125" s="7"/>
      <c r="T125" s="7"/>
      <c r="U125" s="7"/>
      <c r="V125" s="7"/>
      <c r="W125" s="7"/>
      <c r="X125" s="7"/>
      <c r="Y125" s="7"/>
      <c r="Z125" s="7"/>
    </row>
    <row r="126" spans="1:26" ht="12.75" customHeight="1" x14ac:dyDescent="0.2">
      <c r="A126" s="7"/>
      <c r="B126" s="7"/>
      <c r="C126" s="7"/>
      <c r="D126" s="7"/>
      <c r="E126" s="7"/>
      <c r="F126" s="184"/>
      <c r="G126" s="7"/>
      <c r="H126" s="7"/>
      <c r="I126" s="7"/>
      <c r="J126" s="7"/>
      <c r="K126" s="7"/>
      <c r="L126" s="7"/>
      <c r="M126" s="7"/>
      <c r="N126" s="7"/>
      <c r="O126" s="7"/>
      <c r="P126" s="7"/>
      <c r="Q126" s="7"/>
      <c r="R126" s="7"/>
      <c r="S126" s="7"/>
      <c r="T126" s="7"/>
      <c r="U126" s="7"/>
      <c r="V126" s="7"/>
      <c r="W126" s="7"/>
      <c r="X126" s="7"/>
      <c r="Y126" s="7"/>
      <c r="Z126" s="7"/>
    </row>
    <row r="127" spans="1:26" ht="12.75" customHeight="1" x14ac:dyDescent="0.2">
      <c r="A127" s="7"/>
      <c r="B127" s="7"/>
      <c r="C127" s="7"/>
      <c r="D127" s="7"/>
      <c r="E127" s="7"/>
      <c r="F127" s="184"/>
      <c r="G127" s="7"/>
      <c r="H127" s="7"/>
      <c r="I127" s="7"/>
      <c r="J127" s="7"/>
      <c r="K127" s="7"/>
      <c r="L127" s="7"/>
      <c r="M127" s="7"/>
      <c r="N127" s="7"/>
      <c r="O127" s="7"/>
      <c r="P127" s="7"/>
      <c r="Q127" s="7"/>
      <c r="R127" s="7"/>
      <c r="S127" s="7"/>
      <c r="T127" s="7"/>
      <c r="U127" s="7"/>
      <c r="V127" s="7"/>
      <c r="W127" s="7"/>
      <c r="X127" s="7"/>
      <c r="Y127" s="7"/>
      <c r="Z127" s="7"/>
    </row>
    <row r="128" spans="1:26" ht="12.75" customHeight="1" x14ac:dyDescent="0.2">
      <c r="A128" s="7"/>
      <c r="B128" s="7"/>
      <c r="C128" s="7"/>
      <c r="D128" s="7"/>
      <c r="E128" s="7"/>
      <c r="F128" s="184"/>
      <c r="G128" s="7"/>
      <c r="H128" s="7"/>
      <c r="I128" s="7"/>
      <c r="J128" s="7"/>
      <c r="K128" s="7"/>
      <c r="L128" s="7"/>
      <c r="M128" s="7"/>
      <c r="N128" s="7"/>
      <c r="O128" s="7"/>
      <c r="P128" s="7"/>
      <c r="Q128" s="7"/>
      <c r="R128" s="7"/>
      <c r="S128" s="7"/>
      <c r="T128" s="7"/>
      <c r="U128" s="7"/>
      <c r="V128" s="7"/>
      <c r="W128" s="7"/>
      <c r="X128" s="7"/>
      <c r="Y128" s="7"/>
      <c r="Z128" s="7"/>
    </row>
    <row r="129" spans="1:26" ht="12.75" customHeight="1" x14ac:dyDescent="0.2">
      <c r="A129" s="7"/>
      <c r="B129" s="7"/>
      <c r="C129" s="7"/>
      <c r="D129" s="7"/>
      <c r="E129" s="7"/>
      <c r="F129" s="184"/>
      <c r="G129" s="7"/>
      <c r="H129" s="7"/>
      <c r="I129" s="7"/>
      <c r="J129" s="7"/>
      <c r="K129" s="7"/>
      <c r="L129" s="7"/>
      <c r="M129" s="7"/>
      <c r="N129" s="7"/>
      <c r="O129" s="7"/>
      <c r="P129" s="7"/>
      <c r="Q129" s="7"/>
      <c r="R129" s="7"/>
      <c r="S129" s="7"/>
      <c r="T129" s="7"/>
      <c r="U129" s="7"/>
      <c r="V129" s="7"/>
      <c r="W129" s="7"/>
      <c r="X129" s="7"/>
      <c r="Y129" s="7"/>
      <c r="Z129" s="7"/>
    </row>
    <row r="130" spans="1:26" ht="12.75" customHeight="1" x14ac:dyDescent="0.2">
      <c r="A130" s="7"/>
      <c r="B130" s="7"/>
      <c r="C130" s="7"/>
      <c r="D130" s="7"/>
      <c r="E130" s="7"/>
      <c r="F130" s="184"/>
      <c r="G130" s="7"/>
      <c r="H130" s="7"/>
      <c r="I130" s="7"/>
      <c r="J130" s="7"/>
      <c r="K130" s="7"/>
      <c r="L130" s="7"/>
      <c r="M130" s="7"/>
      <c r="N130" s="7"/>
      <c r="O130" s="7"/>
      <c r="P130" s="7"/>
      <c r="Q130" s="7"/>
      <c r="R130" s="7"/>
      <c r="S130" s="7"/>
      <c r="T130" s="7"/>
      <c r="U130" s="7"/>
      <c r="V130" s="7"/>
      <c r="W130" s="7"/>
      <c r="X130" s="7"/>
      <c r="Y130" s="7"/>
      <c r="Z130" s="7"/>
    </row>
    <row r="131" spans="1:26" ht="12.75" customHeight="1" x14ac:dyDescent="0.2">
      <c r="A131" s="7"/>
      <c r="B131" s="7"/>
      <c r="C131" s="7"/>
      <c r="D131" s="7"/>
      <c r="E131" s="7"/>
      <c r="F131" s="184"/>
      <c r="G131" s="7"/>
      <c r="H131" s="7"/>
      <c r="I131" s="7"/>
      <c r="J131" s="7"/>
      <c r="K131" s="7"/>
      <c r="L131" s="7"/>
      <c r="M131" s="7"/>
      <c r="N131" s="7"/>
      <c r="O131" s="7"/>
      <c r="P131" s="7"/>
      <c r="Q131" s="7"/>
      <c r="R131" s="7"/>
      <c r="S131" s="7"/>
      <c r="T131" s="7"/>
      <c r="U131" s="7"/>
      <c r="V131" s="7"/>
      <c r="W131" s="7"/>
      <c r="X131" s="7"/>
      <c r="Y131" s="7"/>
      <c r="Z131" s="7"/>
    </row>
    <row r="132" spans="1:26" ht="12.75" customHeight="1" x14ac:dyDescent="0.2">
      <c r="A132" s="7"/>
      <c r="B132" s="7"/>
      <c r="C132" s="7"/>
      <c r="D132" s="7"/>
      <c r="E132" s="7"/>
      <c r="F132" s="184"/>
      <c r="G132" s="7"/>
      <c r="H132" s="7"/>
      <c r="I132" s="7"/>
      <c r="J132" s="7"/>
      <c r="K132" s="7"/>
      <c r="L132" s="7"/>
      <c r="M132" s="7"/>
      <c r="N132" s="7"/>
      <c r="O132" s="7"/>
      <c r="P132" s="7"/>
      <c r="Q132" s="7"/>
      <c r="R132" s="7"/>
      <c r="S132" s="7"/>
      <c r="T132" s="7"/>
      <c r="U132" s="7"/>
      <c r="V132" s="7"/>
      <c r="W132" s="7"/>
      <c r="X132" s="7"/>
      <c r="Y132" s="7"/>
      <c r="Z132" s="7"/>
    </row>
    <row r="133" spans="1:26" ht="12.75" customHeight="1" x14ac:dyDescent="0.2">
      <c r="A133" s="7"/>
      <c r="B133" s="7"/>
      <c r="C133" s="7"/>
      <c r="D133" s="7"/>
      <c r="E133" s="7"/>
      <c r="F133" s="184"/>
      <c r="G133" s="7"/>
      <c r="H133" s="7"/>
      <c r="I133" s="7"/>
      <c r="J133" s="7"/>
      <c r="K133" s="7"/>
      <c r="L133" s="7"/>
      <c r="M133" s="7"/>
      <c r="N133" s="7"/>
      <c r="O133" s="7"/>
      <c r="P133" s="7"/>
      <c r="Q133" s="7"/>
      <c r="R133" s="7"/>
      <c r="S133" s="7"/>
      <c r="T133" s="7"/>
      <c r="U133" s="7"/>
      <c r="V133" s="7"/>
      <c r="W133" s="7"/>
      <c r="X133" s="7"/>
      <c r="Y133" s="7"/>
      <c r="Z133" s="7"/>
    </row>
    <row r="134" spans="1:26" ht="12.75" customHeight="1" x14ac:dyDescent="0.2">
      <c r="A134" s="7"/>
      <c r="B134" s="7"/>
      <c r="C134" s="7"/>
      <c r="D134" s="7"/>
      <c r="E134" s="7"/>
      <c r="F134" s="184"/>
      <c r="G134" s="7"/>
      <c r="H134" s="7"/>
      <c r="I134" s="7"/>
      <c r="J134" s="7"/>
      <c r="K134" s="7"/>
      <c r="L134" s="7"/>
      <c r="M134" s="7"/>
      <c r="N134" s="7"/>
      <c r="O134" s="7"/>
      <c r="P134" s="7"/>
      <c r="Q134" s="7"/>
      <c r="R134" s="7"/>
      <c r="S134" s="7"/>
      <c r="T134" s="7"/>
      <c r="U134" s="7"/>
      <c r="V134" s="7"/>
      <c r="W134" s="7"/>
      <c r="X134" s="7"/>
      <c r="Y134" s="7"/>
      <c r="Z134" s="7"/>
    </row>
    <row r="135" spans="1:26" ht="12.75" customHeight="1" x14ac:dyDescent="0.2">
      <c r="A135" s="7"/>
      <c r="B135" s="7"/>
      <c r="C135" s="7"/>
      <c r="D135" s="7"/>
      <c r="E135" s="7"/>
      <c r="F135" s="184"/>
      <c r="G135" s="7"/>
      <c r="H135" s="7"/>
      <c r="I135" s="7"/>
      <c r="J135" s="7"/>
      <c r="K135" s="7"/>
      <c r="L135" s="7"/>
      <c r="M135" s="7"/>
      <c r="N135" s="7"/>
      <c r="O135" s="7"/>
      <c r="P135" s="7"/>
      <c r="Q135" s="7"/>
      <c r="R135" s="7"/>
      <c r="S135" s="7"/>
      <c r="T135" s="7"/>
      <c r="U135" s="7"/>
      <c r="V135" s="7"/>
      <c r="W135" s="7"/>
      <c r="X135" s="7"/>
      <c r="Y135" s="7"/>
      <c r="Z135" s="7"/>
    </row>
    <row r="136" spans="1:26" ht="12.75" customHeight="1" x14ac:dyDescent="0.2">
      <c r="A136" s="7"/>
      <c r="B136" s="7"/>
      <c r="C136" s="7"/>
      <c r="D136" s="7"/>
      <c r="E136" s="7"/>
      <c r="F136" s="184"/>
      <c r="G136" s="7"/>
      <c r="H136" s="7"/>
      <c r="I136" s="7"/>
      <c r="J136" s="7"/>
      <c r="K136" s="7"/>
      <c r="L136" s="7"/>
      <c r="M136" s="7"/>
      <c r="N136" s="7"/>
      <c r="O136" s="7"/>
      <c r="P136" s="7"/>
      <c r="Q136" s="7"/>
      <c r="R136" s="7"/>
      <c r="S136" s="7"/>
      <c r="T136" s="7"/>
      <c r="U136" s="7"/>
      <c r="V136" s="7"/>
      <c r="W136" s="7"/>
      <c r="X136" s="7"/>
      <c r="Y136" s="7"/>
      <c r="Z136" s="7"/>
    </row>
    <row r="137" spans="1:26" ht="12.75" customHeight="1" x14ac:dyDescent="0.2">
      <c r="A137" s="7"/>
      <c r="B137" s="7"/>
      <c r="C137" s="7"/>
      <c r="D137" s="7"/>
      <c r="E137" s="7"/>
      <c r="F137" s="184"/>
      <c r="G137" s="7"/>
      <c r="H137" s="7"/>
      <c r="I137" s="7"/>
      <c r="J137" s="7"/>
      <c r="K137" s="7"/>
      <c r="L137" s="7"/>
      <c r="M137" s="7"/>
      <c r="N137" s="7"/>
      <c r="O137" s="7"/>
      <c r="P137" s="7"/>
      <c r="Q137" s="7"/>
      <c r="R137" s="7"/>
      <c r="S137" s="7"/>
      <c r="T137" s="7"/>
      <c r="U137" s="7"/>
      <c r="V137" s="7"/>
      <c r="W137" s="7"/>
      <c r="X137" s="7"/>
      <c r="Y137" s="7"/>
      <c r="Z137" s="7"/>
    </row>
    <row r="138" spans="1:26" ht="12.75" customHeight="1" x14ac:dyDescent="0.2">
      <c r="A138" s="7"/>
      <c r="B138" s="7"/>
      <c r="C138" s="7"/>
      <c r="D138" s="7"/>
      <c r="E138" s="7"/>
      <c r="F138" s="184"/>
      <c r="G138" s="7"/>
      <c r="H138" s="7"/>
      <c r="I138" s="7"/>
      <c r="J138" s="7"/>
      <c r="K138" s="7"/>
      <c r="L138" s="7"/>
      <c r="M138" s="7"/>
      <c r="N138" s="7"/>
      <c r="O138" s="7"/>
      <c r="P138" s="7"/>
      <c r="Q138" s="7"/>
      <c r="R138" s="7"/>
      <c r="S138" s="7"/>
      <c r="T138" s="7"/>
      <c r="U138" s="7"/>
      <c r="V138" s="7"/>
      <c r="W138" s="7"/>
      <c r="X138" s="7"/>
      <c r="Y138" s="7"/>
      <c r="Z138" s="7"/>
    </row>
    <row r="139" spans="1:26" ht="12.75" customHeight="1" x14ac:dyDescent="0.2">
      <c r="A139" s="7"/>
      <c r="B139" s="7"/>
      <c r="C139" s="7"/>
      <c r="D139" s="7"/>
      <c r="E139" s="7"/>
      <c r="F139" s="184"/>
      <c r="G139" s="7"/>
      <c r="H139" s="7"/>
      <c r="I139" s="7"/>
      <c r="J139" s="7"/>
      <c r="K139" s="7"/>
      <c r="L139" s="7"/>
      <c r="M139" s="7"/>
      <c r="N139" s="7"/>
      <c r="O139" s="7"/>
      <c r="P139" s="7"/>
      <c r="Q139" s="7"/>
      <c r="R139" s="7"/>
      <c r="S139" s="7"/>
      <c r="T139" s="7"/>
      <c r="U139" s="7"/>
      <c r="V139" s="7"/>
      <c r="W139" s="7"/>
      <c r="X139" s="7"/>
      <c r="Y139" s="7"/>
      <c r="Z139" s="7"/>
    </row>
    <row r="140" spans="1:26" ht="12.75" customHeight="1" x14ac:dyDescent="0.2">
      <c r="A140" s="7"/>
      <c r="B140" s="7"/>
      <c r="C140" s="7"/>
      <c r="D140" s="7"/>
      <c r="E140" s="7"/>
      <c r="F140" s="184"/>
      <c r="G140" s="7"/>
      <c r="H140" s="7"/>
      <c r="I140" s="7"/>
      <c r="J140" s="7"/>
      <c r="K140" s="7"/>
      <c r="L140" s="7"/>
      <c r="M140" s="7"/>
      <c r="N140" s="7"/>
      <c r="O140" s="7"/>
      <c r="P140" s="7"/>
      <c r="Q140" s="7"/>
      <c r="R140" s="7"/>
      <c r="S140" s="7"/>
      <c r="T140" s="7"/>
      <c r="U140" s="7"/>
      <c r="V140" s="7"/>
      <c r="W140" s="7"/>
      <c r="X140" s="7"/>
      <c r="Y140" s="7"/>
      <c r="Z140" s="7"/>
    </row>
    <row r="141" spans="1:26" ht="12.75" customHeight="1" x14ac:dyDescent="0.2">
      <c r="A141" s="7"/>
      <c r="B141" s="7"/>
      <c r="C141" s="7"/>
      <c r="D141" s="7"/>
      <c r="E141" s="7"/>
      <c r="F141" s="184"/>
      <c r="G141" s="7"/>
      <c r="H141" s="7"/>
      <c r="I141" s="7"/>
      <c r="J141" s="7"/>
      <c r="K141" s="7"/>
      <c r="L141" s="7"/>
      <c r="M141" s="7"/>
      <c r="N141" s="7"/>
      <c r="O141" s="7"/>
      <c r="P141" s="7"/>
      <c r="Q141" s="7"/>
      <c r="R141" s="7"/>
      <c r="S141" s="7"/>
      <c r="T141" s="7"/>
      <c r="U141" s="7"/>
      <c r="V141" s="7"/>
      <c r="W141" s="7"/>
      <c r="X141" s="7"/>
      <c r="Y141" s="7"/>
      <c r="Z141" s="7"/>
    </row>
    <row r="142" spans="1:26" ht="12.75" customHeight="1" x14ac:dyDescent="0.2">
      <c r="A142" s="7"/>
      <c r="B142" s="7"/>
      <c r="C142" s="7"/>
      <c r="D142" s="7"/>
      <c r="E142" s="7"/>
      <c r="F142" s="184"/>
      <c r="G142" s="7"/>
      <c r="H142" s="7"/>
      <c r="I142" s="7"/>
      <c r="J142" s="7"/>
      <c r="K142" s="7"/>
      <c r="L142" s="7"/>
      <c r="M142" s="7"/>
      <c r="N142" s="7"/>
      <c r="O142" s="7"/>
      <c r="P142" s="7"/>
      <c r="Q142" s="7"/>
      <c r="R142" s="7"/>
      <c r="S142" s="7"/>
      <c r="T142" s="7"/>
      <c r="U142" s="7"/>
      <c r="V142" s="7"/>
      <c r="W142" s="7"/>
      <c r="X142" s="7"/>
      <c r="Y142" s="7"/>
      <c r="Z142" s="7"/>
    </row>
    <row r="143" spans="1:26" ht="12.75" customHeight="1" x14ac:dyDescent="0.2">
      <c r="A143" s="7"/>
      <c r="B143" s="7"/>
      <c r="C143" s="7"/>
      <c r="D143" s="7"/>
      <c r="E143" s="7"/>
      <c r="F143" s="184"/>
      <c r="G143" s="7"/>
      <c r="H143" s="7"/>
      <c r="I143" s="7"/>
      <c r="J143" s="7"/>
      <c r="K143" s="7"/>
      <c r="L143" s="7"/>
      <c r="M143" s="7"/>
      <c r="N143" s="7"/>
      <c r="O143" s="7"/>
      <c r="P143" s="7"/>
      <c r="Q143" s="7"/>
      <c r="R143" s="7"/>
      <c r="S143" s="7"/>
      <c r="T143" s="7"/>
      <c r="U143" s="7"/>
      <c r="V143" s="7"/>
      <c r="W143" s="7"/>
      <c r="X143" s="7"/>
      <c r="Y143" s="7"/>
      <c r="Z143" s="7"/>
    </row>
    <row r="144" spans="1:26" ht="12.75" customHeight="1" x14ac:dyDescent="0.2">
      <c r="A144" s="7"/>
      <c r="B144" s="7"/>
      <c r="C144" s="7"/>
      <c r="D144" s="7"/>
      <c r="E144" s="7"/>
      <c r="F144" s="184"/>
      <c r="G144" s="7"/>
      <c r="H144" s="7"/>
      <c r="I144" s="7"/>
      <c r="J144" s="7"/>
      <c r="K144" s="7"/>
      <c r="L144" s="7"/>
      <c r="M144" s="7"/>
      <c r="N144" s="7"/>
      <c r="O144" s="7"/>
      <c r="P144" s="7"/>
      <c r="Q144" s="7"/>
      <c r="R144" s="7"/>
      <c r="S144" s="7"/>
      <c r="T144" s="7"/>
      <c r="U144" s="7"/>
      <c r="V144" s="7"/>
      <c r="W144" s="7"/>
      <c r="X144" s="7"/>
      <c r="Y144" s="7"/>
      <c r="Z144" s="7"/>
    </row>
    <row r="145" spans="1:26" ht="12.75" customHeight="1" x14ac:dyDescent="0.2">
      <c r="A145" s="7"/>
      <c r="B145" s="7"/>
      <c r="C145" s="7"/>
      <c r="D145" s="7"/>
      <c r="E145" s="7"/>
      <c r="F145" s="184"/>
      <c r="G145" s="7"/>
      <c r="H145" s="7"/>
      <c r="I145" s="7"/>
      <c r="J145" s="7"/>
      <c r="K145" s="7"/>
      <c r="L145" s="7"/>
      <c r="M145" s="7"/>
      <c r="N145" s="7"/>
      <c r="O145" s="7"/>
      <c r="P145" s="7"/>
      <c r="Q145" s="7"/>
      <c r="R145" s="7"/>
      <c r="S145" s="7"/>
      <c r="T145" s="7"/>
      <c r="U145" s="7"/>
      <c r="V145" s="7"/>
      <c r="W145" s="7"/>
      <c r="X145" s="7"/>
      <c r="Y145" s="7"/>
      <c r="Z145" s="7"/>
    </row>
    <row r="146" spans="1:26" ht="12.75" customHeight="1" x14ac:dyDescent="0.2">
      <c r="A146" s="7"/>
      <c r="B146" s="7"/>
      <c r="C146" s="7"/>
      <c r="D146" s="7"/>
      <c r="E146" s="7"/>
      <c r="F146" s="184"/>
      <c r="G146" s="7"/>
      <c r="H146" s="7"/>
      <c r="I146" s="7"/>
      <c r="J146" s="7"/>
      <c r="K146" s="7"/>
      <c r="L146" s="7"/>
      <c r="M146" s="7"/>
      <c r="N146" s="7"/>
      <c r="O146" s="7"/>
      <c r="P146" s="7"/>
      <c r="Q146" s="7"/>
      <c r="R146" s="7"/>
      <c r="S146" s="7"/>
      <c r="T146" s="7"/>
      <c r="U146" s="7"/>
      <c r="V146" s="7"/>
      <c r="W146" s="7"/>
      <c r="X146" s="7"/>
      <c r="Y146" s="7"/>
      <c r="Z146" s="7"/>
    </row>
    <row r="147" spans="1:26" ht="12.75" customHeight="1" x14ac:dyDescent="0.2">
      <c r="A147" s="7"/>
      <c r="B147" s="7"/>
      <c r="C147" s="7"/>
      <c r="D147" s="7"/>
      <c r="E147" s="7"/>
      <c r="F147" s="184"/>
      <c r="G147" s="7"/>
      <c r="H147" s="7"/>
      <c r="I147" s="7"/>
      <c r="J147" s="7"/>
      <c r="K147" s="7"/>
      <c r="L147" s="7"/>
      <c r="M147" s="7"/>
      <c r="N147" s="7"/>
      <c r="O147" s="7"/>
      <c r="P147" s="7"/>
      <c r="Q147" s="7"/>
      <c r="R147" s="7"/>
      <c r="S147" s="7"/>
      <c r="T147" s="7"/>
      <c r="U147" s="7"/>
      <c r="V147" s="7"/>
      <c r="W147" s="7"/>
      <c r="X147" s="7"/>
      <c r="Y147" s="7"/>
      <c r="Z147" s="7"/>
    </row>
    <row r="148" spans="1:26" ht="12.75" customHeight="1" x14ac:dyDescent="0.2">
      <c r="A148" s="7"/>
      <c r="B148" s="7"/>
      <c r="C148" s="7"/>
      <c r="D148" s="7"/>
      <c r="E148" s="7"/>
      <c r="F148" s="184"/>
      <c r="G148" s="7"/>
      <c r="H148" s="7"/>
      <c r="I148" s="7"/>
      <c r="J148" s="7"/>
      <c r="K148" s="7"/>
      <c r="L148" s="7"/>
      <c r="M148" s="7"/>
      <c r="N148" s="7"/>
      <c r="O148" s="7"/>
      <c r="P148" s="7"/>
      <c r="Q148" s="7"/>
      <c r="R148" s="7"/>
      <c r="S148" s="7"/>
      <c r="T148" s="7"/>
      <c r="U148" s="7"/>
      <c r="V148" s="7"/>
      <c r="W148" s="7"/>
      <c r="X148" s="7"/>
      <c r="Y148" s="7"/>
      <c r="Z148" s="7"/>
    </row>
    <row r="149" spans="1:26" ht="12.75" customHeight="1" x14ac:dyDescent="0.2">
      <c r="A149" s="7"/>
      <c r="B149" s="7"/>
      <c r="C149" s="7"/>
      <c r="D149" s="7"/>
      <c r="E149" s="7"/>
      <c r="F149" s="184"/>
      <c r="G149" s="7"/>
      <c r="H149" s="7"/>
      <c r="I149" s="7"/>
      <c r="J149" s="7"/>
      <c r="K149" s="7"/>
      <c r="L149" s="7"/>
      <c r="M149" s="7"/>
      <c r="N149" s="7"/>
      <c r="O149" s="7"/>
      <c r="P149" s="7"/>
      <c r="Q149" s="7"/>
      <c r="R149" s="7"/>
      <c r="S149" s="7"/>
      <c r="T149" s="7"/>
      <c r="U149" s="7"/>
      <c r="V149" s="7"/>
      <c r="W149" s="7"/>
      <c r="X149" s="7"/>
      <c r="Y149" s="7"/>
      <c r="Z149" s="7"/>
    </row>
    <row r="150" spans="1:26" ht="12.75" customHeight="1" x14ac:dyDescent="0.2">
      <c r="A150" s="7"/>
      <c r="B150" s="7"/>
      <c r="C150" s="7"/>
      <c r="D150" s="7"/>
      <c r="E150" s="7"/>
      <c r="F150" s="184"/>
      <c r="G150" s="7"/>
      <c r="H150" s="7"/>
      <c r="I150" s="7"/>
      <c r="J150" s="7"/>
      <c r="K150" s="7"/>
      <c r="L150" s="7"/>
      <c r="M150" s="7"/>
      <c r="N150" s="7"/>
      <c r="O150" s="7"/>
      <c r="P150" s="7"/>
      <c r="Q150" s="7"/>
      <c r="R150" s="7"/>
      <c r="S150" s="7"/>
      <c r="T150" s="7"/>
      <c r="U150" s="7"/>
      <c r="V150" s="7"/>
      <c r="W150" s="7"/>
      <c r="X150" s="7"/>
      <c r="Y150" s="7"/>
      <c r="Z150" s="7"/>
    </row>
    <row r="151" spans="1:26" ht="12.75" customHeight="1" x14ac:dyDescent="0.2">
      <c r="A151" s="7"/>
      <c r="B151" s="7"/>
      <c r="C151" s="7"/>
      <c r="D151" s="7"/>
      <c r="E151" s="7"/>
      <c r="F151" s="184"/>
      <c r="G151" s="7"/>
      <c r="H151" s="7"/>
      <c r="I151" s="7"/>
      <c r="J151" s="7"/>
      <c r="K151" s="7"/>
      <c r="L151" s="7"/>
      <c r="M151" s="7"/>
      <c r="N151" s="7"/>
      <c r="O151" s="7"/>
      <c r="P151" s="7"/>
      <c r="Q151" s="7"/>
      <c r="R151" s="7"/>
      <c r="S151" s="7"/>
      <c r="T151" s="7"/>
      <c r="U151" s="7"/>
      <c r="V151" s="7"/>
      <c r="W151" s="7"/>
      <c r="X151" s="7"/>
      <c r="Y151" s="7"/>
      <c r="Z151" s="7"/>
    </row>
    <row r="152" spans="1:26" ht="12.75" customHeight="1" x14ac:dyDescent="0.2">
      <c r="A152" s="7"/>
      <c r="B152" s="7"/>
      <c r="C152" s="7"/>
      <c r="D152" s="7"/>
      <c r="E152" s="7"/>
      <c r="F152" s="184"/>
      <c r="G152" s="7"/>
      <c r="H152" s="7"/>
      <c r="I152" s="7"/>
      <c r="J152" s="7"/>
      <c r="K152" s="7"/>
      <c r="L152" s="7"/>
      <c r="M152" s="7"/>
      <c r="N152" s="7"/>
      <c r="O152" s="7"/>
      <c r="P152" s="7"/>
      <c r="Q152" s="7"/>
      <c r="R152" s="7"/>
      <c r="S152" s="7"/>
      <c r="T152" s="7"/>
      <c r="U152" s="7"/>
      <c r="V152" s="7"/>
      <c r="W152" s="7"/>
      <c r="X152" s="7"/>
      <c r="Y152" s="7"/>
      <c r="Z152" s="7"/>
    </row>
    <row r="153" spans="1:26" ht="12.75" customHeight="1" x14ac:dyDescent="0.2">
      <c r="A153" s="7"/>
      <c r="B153" s="7"/>
      <c r="C153" s="7"/>
      <c r="D153" s="7"/>
      <c r="E153" s="7"/>
      <c r="F153" s="184"/>
      <c r="G153" s="7"/>
      <c r="H153" s="7"/>
      <c r="I153" s="7"/>
      <c r="J153" s="7"/>
      <c r="K153" s="7"/>
      <c r="L153" s="7"/>
      <c r="M153" s="7"/>
      <c r="N153" s="7"/>
      <c r="O153" s="7"/>
      <c r="P153" s="7"/>
      <c r="Q153" s="7"/>
      <c r="R153" s="7"/>
      <c r="S153" s="7"/>
      <c r="T153" s="7"/>
      <c r="U153" s="7"/>
      <c r="V153" s="7"/>
      <c r="W153" s="7"/>
      <c r="X153" s="7"/>
      <c r="Y153" s="7"/>
      <c r="Z153" s="7"/>
    </row>
    <row r="154" spans="1:26" ht="12.75" customHeight="1" x14ac:dyDescent="0.2">
      <c r="A154" s="7"/>
      <c r="B154" s="7"/>
      <c r="C154" s="7"/>
      <c r="D154" s="7"/>
      <c r="E154" s="7"/>
      <c r="F154" s="184"/>
      <c r="G154" s="7"/>
      <c r="H154" s="7"/>
      <c r="I154" s="7"/>
      <c r="J154" s="7"/>
      <c r="K154" s="7"/>
      <c r="L154" s="7"/>
      <c r="M154" s="7"/>
      <c r="N154" s="7"/>
      <c r="O154" s="7"/>
      <c r="P154" s="7"/>
      <c r="Q154" s="7"/>
      <c r="R154" s="7"/>
      <c r="S154" s="7"/>
      <c r="T154" s="7"/>
      <c r="U154" s="7"/>
      <c r="V154" s="7"/>
      <c r="W154" s="7"/>
      <c r="X154" s="7"/>
      <c r="Y154" s="7"/>
      <c r="Z154" s="7"/>
    </row>
    <row r="155" spans="1:26" ht="12.75" customHeight="1" x14ac:dyDescent="0.2">
      <c r="A155" s="7"/>
      <c r="B155" s="7"/>
      <c r="C155" s="7"/>
      <c r="D155" s="7"/>
      <c r="E155" s="7"/>
      <c r="F155" s="184"/>
      <c r="G155" s="7"/>
      <c r="H155" s="7"/>
      <c r="I155" s="7"/>
      <c r="J155" s="7"/>
      <c r="K155" s="7"/>
      <c r="L155" s="7"/>
      <c r="M155" s="7"/>
      <c r="N155" s="7"/>
      <c r="O155" s="7"/>
      <c r="P155" s="7"/>
      <c r="Q155" s="7"/>
      <c r="R155" s="7"/>
      <c r="S155" s="7"/>
      <c r="T155" s="7"/>
      <c r="U155" s="7"/>
      <c r="V155" s="7"/>
      <c r="W155" s="7"/>
      <c r="X155" s="7"/>
      <c r="Y155" s="7"/>
      <c r="Z155" s="7"/>
    </row>
    <row r="156" spans="1:26" ht="12.75" customHeight="1" x14ac:dyDescent="0.2">
      <c r="A156" s="7"/>
      <c r="B156" s="7"/>
      <c r="C156" s="7"/>
      <c r="D156" s="7"/>
      <c r="E156" s="7"/>
      <c r="F156" s="184"/>
      <c r="G156" s="7"/>
      <c r="H156" s="7"/>
      <c r="I156" s="7"/>
      <c r="J156" s="7"/>
      <c r="K156" s="7"/>
      <c r="L156" s="7"/>
      <c r="M156" s="7"/>
      <c r="N156" s="7"/>
      <c r="O156" s="7"/>
      <c r="P156" s="7"/>
      <c r="Q156" s="7"/>
      <c r="R156" s="7"/>
      <c r="S156" s="7"/>
      <c r="T156" s="7"/>
      <c r="U156" s="7"/>
      <c r="V156" s="7"/>
      <c r="W156" s="7"/>
      <c r="X156" s="7"/>
      <c r="Y156" s="7"/>
      <c r="Z156" s="7"/>
    </row>
    <row r="157" spans="1:26" ht="12.75" customHeight="1" x14ac:dyDescent="0.2">
      <c r="A157" s="7"/>
      <c r="B157" s="7"/>
      <c r="C157" s="7"/>
      <c r="D157" s="7"/>
      <c r="E157" s="7"/>
      <c r="F157" s="184"/>
      <c r="G157" s="7"/>
      <c r="H157" s="7"/>
      <c r="I157" s="7"/>
      <c r="J157" s="7"/>
      <c r="K157" s="7"/>
      <c r="L157" s="7"/>
      <c r="M157" s="7"/>
      <c r="N157" s="7"/>
      <c r="O157" s="7"/>
      <c r="P157" s="7"/>
      <c r="Q157" s="7"/>
      <c r="R157" s="7"/>
      <c r="S157" s="7"/>
      <c r="T157" s="7"/>
      <c r="U157" s="7"/>
      <c r="V157" s="7"/>
      <c r="W157" s="7"/>
      <c r="X157" s="7"/>
      <c r="Y157" s="7"/>
      <c r="Z157" s="7"/>
    </row>
    <row r="158" spans="1:26" ht="12.75" customHeight="1" x14ac:dyDescent="0.2">
      <c r="A158" s="7"/>
      <c r="B158" s="7"/>
      <c r="C158" s="7"/>
      <c r="D158" s="7"/>
      <c r="E158" s="7"/>
      <c r="F158" s="184"/>
      <c r="G158" s="7"/>
      <c r="H158" s="7"/>
      <c r="I158" s="7"/>
      <c r="J158" s="7"/>
      <c r="K158" s="7"/>
      <c r="L158" s="7"/>
      <c r="M158" s="7"/>
      <c r="N158" s="7"/>
      <c r="O158" s="7"/>
      <c r="P158" s="7"/>
      <c r="Q158" s="7"/>
      <c r="R158" s="7"/>
      <c r="S158" s="7"/>
      <c r="T158" s="7"/>
      <c r="U158" s="7"/>
      <c r="V158" s="7"/>
      <c r="W158" s="7"/>
      <c r="X158" s="7"/>
      <c r="Y158" s="7"/>
      <c r="Z158" s="7"/>
    </row>
    <row r="159" spans="1:26" ht="12.75" customHeight="1" x14ac:dyDescent="0.2">
      <c r="A159" s="7"/>
      <c r="B159" s="7"/>
      <c r="C159" s="7"/>
      <c r="D159" s="7"/>
      <c r="E159" s="7"/>
      <c r="F159" s="184"/>
      <c r="G159" s="7"/>
      <c r="H159" s="7"/>
      <c r="I159" s="7"/>
      <c r="J159" s="7"/>
      <c r="K159" s="7"/>
      <c r="L159" s="7"/>
      <c r="M159" s="7"/>
      <c r="N159" s="7"/>
      <c r="O159" s="7"/>
      <c r="P159" s="7"/>
      <c r="Q159" s="7"/>
      <c r="R159" s="7"/>
      <c r="S159" s="7"/>
      <c r="T159" s="7"/>
      <c r="U159" s="7"/>
      <c r="V159" s="7"/>
      <c r="W159" s="7"/>
      <c r="X159" s="7"/>
      <c r="Y159" s="7"/>
      <c r="Z159" s="7"/>
    </row>
    <row r="160" spans="1:26" ht="12.75" customHeight="1" x14ac:dyDescent="0.2">
      <c r="A160" s="7"/>
      <c r="B160" s="7"/>
      <c r="C160" s="7"/>
      <c r="D160" s="7"/>
      <c r="E160" s="7"/>
      <c r="F160" s="184"/>
      <c r="G160" s="7"/>
      <c r="H160" s="7"/>
      <c r="I160" s="7"/>
      <c r="J160" s="7"/>
      <c r="K160" s="7"/>
      <c r="L160" s="7"/>
      <c r="M160" s="7"/>
      <c r="N160" s="7"/>
      <c r="O160" s="7"/>
      <c r="P160" s="7"/>
      <c r="Q160" s="7"/>
      <c r="R160" s="7"/>
      <c r="S160" s="7"/>
      <c r="T160" s="7"/>
      <c r="U160" s="7"/>
      <c r="V160" s="7"/>
      <c r="W160" s="7"/>
      <c r="X160" s="7"/>
      <c r="Y160" s="7"/>
      <c r="Z160" s="7"/>
    </row>
    <row r="161" spans="1:26" ht="12.75" customHeight="1" x14ac:dyDescent="0.2">
      <c r="A161" s="7"/>
      <c r="B161" s="7"/>
      <c r="C161" s="7"/>
      <c r="D161" s="7"/>
      <c r="E161" s="7"/>
      <c r="F161" s="184"/>
      <c r="G161" s="7"/>
      <c r="H161" s="7"/>
      <c r="I161" s="7"/>
      <c r="J161" s="7"/>
      <c r="K161" s="7"/>
      <c r="L161" s="7"/>
      <c r="M161" s="7"/>
      <c r="N161" s="7"/>
      <c r="O161" s="7"/>
      <c r="P161" s="7"/>
      <c r="Q161" s="7"/>
      <c r="R161" s="7"/>
      <c r="S161" s="7"/>
      <c r="T161" s="7"/>
      <c r="U161" s="7"/>
      <c r="V161" s="7"/>
      <c r="W161" s="7"/>
      <c r="X161" s="7"/>
      <c r="Y161" s="7"/>
      <c r="Z161" s="7"/>
    </row>
    <row r="162" spans="1:26" ht="12.75" customHeight="1" x14ac:dyDescent="0.2">
      <c r="A162" s="7"/>
      <c r="B162" s="7"/>
      <c r="C162" s="7"/>
      <c r="D162" s="7"/>
      <c r="E162" s="7"/>
      <c r="F162" s="184"/>
      <c r="G162" s="7"/>
      <c r="H162" s="7"/>
      <c r="I162" s="7"/>
      <c r="J162" s="7"/>
      <c r="K162" s="7"/>
      <c r="L162" s="7"/>
      <c r="M162" s="7"/>
      <c r="N162" s="7"/>
      <c r="O162" s="7"/>
      <c r="P162" s="7"/>
      <c r="Q162" s="7"/>
      <c r="R162" s="7"/>
      <c r="S162" s="7"/>
      <c r="T162" s="7"/>
      <c r="U162" s="7"/>
      <c r="V162" s="7"/>
      <c r="W162" s="7"/>
      <c r="X162" s="7"/>
      <c r="Y162" s="7"/>
      <c r="Z162" s="7"/>
    </row>
    <row r="163" spans="1:26" ht="12.75" customHeight="1" x14ac:dyDescent="0.2">
      <c r="A163" s="7"/>
      <c r="B163" s="7"/>
      <c r="C163" s="7"/>
      <c r="D163" s="7"/>
      <c r="E163" s="7"/>
      <c r="F163" s="184"/>
      <c r="G163" s="7"/>
      <c r="H163" s="7"/>
      <c r="I163" s="7"/>
      <c r="J163" s="7"/>
      <c r="K163" s="7"/>
      <c r="L163" s="7"/>
      <c r="M163" s="7"/>
      <c r="N163" s="7"/>
      <c r="O163" s="7"/>
      <c r="P163" s="7"/>
      <c r="Q163" s="7"/>
      <c r="R163" s="7"/>
      <c r="S163" s="7"/>
      <c r="T163" s="7"/>
      <c r="U163" s="7"/>
      <c r="V163" s="7"/>
      <c r="W163" s="7"/>
      <c r="X163" s="7"/>
      <c r="Y163" s="7"/>
      <c r="Z163" s="7"/>
    </row>
    <row r="164" spans="1:26" ht="12.75" customHeight="1" x14ac:dyDescent="0.2">
      <c r="A164" s="7"/>
      <c r="B164" s="7"/>
      <c r="C164" s="7"/>
      <c r="D164" s="7"/>
      <c r="E164" s="7"/>
      <c r="F164" s="184"/>
      <c r="G164" s="7"/>
      <c r="H164" s="7"/>
      <c r="I164" s="7"/>
      <c r="J164" s="7"/>
      <c r="K164" s="7"/>
      <c r="L164" s="7"/>
      <c r="M164" s="7"/>
      <c r="N164" s="7"/>
      <c r="O164" s="7"/>
      <c r="P164" s="7"/>
      <c r="Q164" s="7"/>
      <c r="R164" s="7"/>
      <c r="S164" s="7"/>
      <c r="T164" s="7"/>
      <c r="U164" s="7"/>
      <c r="V164" s="7"/>
      <c r="W164" s="7"/>
      <c r="X164" s="7"/>
      <c r="Y164" s="7"/>
      <c r="Z164" s="7"/>
    </row>
    <row r="165" spans="1:26" ht="12.75" customHeight="1" x14ac:dyDescent="0.2">
      <c r="A165" s="7"/>
      <c r="B165" s="7"/>
      <c r="C165" s="7"/>
      <c r="D165" s="7"/>
      <c r="E165" s="7"/>
      <c r="F165" s="184"/>
      <c r="G165" s="7"/>
      <c r="H165" s="7"/>
      <c r="I165" s="7"/>
      <c r="J165" s="7"/>
      <c r="K165" s="7"/>
      <c r="L165" s="7"/>
      <c r="M165" s="7"/>
      <c r="N165" s="7"/>
      <c r="O165" s="7"/>
      <c r="P165" s="7"/>
      <c r="Q165" s="7"/>
      <c r="R165" s="7"/>
      <c r="S165" s="7"/>
      <c r="T165" s="7"/>
      <c r="U165" s="7"/>
      <c r="V165" s="7"/>
      <c r="W165" s="7"/>
      <c r="X165" s="7"/>
      <c r="Y165" s="7"/>
      <c r="Z165" s="7"/>
    </row>
    <row r="166" spans="1:26" ht="12.75" customHeight="1" x14ac:dyDescent="0.2">
      <c r="A166" s="7"/>
      <c r="B166" s="7"/>
      <c r="C166" s="7"/>
      <c r="D166" s="7"/>
      <c r="E166" s="7"/>
      <c r="F166" s="184"/>
      <c r="G166" s="7"/>
      <c r="H166" s="7"/>
      <c r="I166" s="7"/>
      <c r="J166" s="7"/>
      <c r="K166" s="7"/>
      <c r="L166" s="7"/>
      <c r="M166" s="7"/>
      <c r="N166" s="7"/>
      <c r="O166" s="7"/>
      <c r="P166" s="7"/>
      <c r="Q166" s="7"/>
      <c r="R166" s="7"/>
      <c r="S166" s="7"/>
      <c r="T166" s="7"/>
      <c r="U166" s="7"/>
      <c r="V166" s="7"/>
      <c r="W166" s="7"/>
      <c r="X166" s="7"/>
      <c r="Y166" s="7"/>
      <c r="Z166" s="7"/>
    </row>
    <row r="167" spans="1:26" ht="12.75" customHeight="1" x14ac:dyDescent="0.2">
      <c r="A167" s="7"/>
      <c r="B167" s="7"/>
      <c r="C167" s="7"/>
      <c r="D167" s="7"/>
      <c r="E167" s="7"/>
      <c r="F167" s="184"/>
      <c r="G167" s="7"/>
      <c r="H167" s="7"/>
      <c r="I167" s="7"/>
      <c r="J167" s="7"/>
      <c r="K167" s="7"/>
      <c r="L167" s="7"/>
      <c r="M167" s="7"/>
      <c r="N167" s="7"/>
      <c r="O167" s="7"/>
      <c r="P167" s="7"/>
      <c r="Q167" s="7"/>
      <c r="R167" s="7"/>
      <c r="S167" s="7"/>
      <c r="T167" s="7"/>
      <c r="U167" s="7"/>
      <c r="V167" s="7"/>
      <c r="W167" s="7"/>
      <c r="X167" s="7"/>
      <c r="Y167" s="7"/>
      <c r="Z167" s="7"/>
    </row>
    <row r="168" spans="1:26" ht="12.75" customHeight="1" x14ac:dyDescent="0.2">
      <c r="A168" s="7"/>
      <c r="B168" s="7"/>
      <c r="C168" s="7"/>
      <c r="D168" s="7"/>
      <c r="E168" s="7"/>
      <c r="F168" s="184"/>
      <c r="G168" s="7"/>
      <c r="H168" s="7"/>
      <c r="I168" s="7"/>
      <c r="J168" s="7"/>
      <c r="K168" s="7"/>
      <c r="L168" s="7"/>
      <c r="M168" s="7"/>
      <c r="N168" s="7"/>
      <c r="O168" s="7"/>
      <c r="P168" s="7"/>
      <c r="Q168" s="7"/>
      <c r="R168" s="7"/>
      <c r="S168" s="7"/>
      <c r="T168" s="7"/>
      <c r="U168" s="7"/>
      <c r="V168" s="7"/>
      <c r="W168" s="7"/>
      <c r="X168" s="7"/>
      <c r="Y168" s="7"/>
      <c r="Z168" s="7"/>
    </row>
    <row r="169" spans="1:26" ht="12.75" customHeight="1" x14ac:dyDescent="0.2">
      <c r="A169" s="7"/>
      <c r="B169" s="7"/>
      <c r="C169" s="7"/>
      <c r="D169" s="7"/>
      <c r="E169" s="7"/>
      <c r="F169" s="184"/>
      <c r="G169" s="7"/>
      <c r="H169" s="7"/>
      <c r="I169" s="7"/>
      <c r="J169" s="7"/>
      <c r="K169" s="7"/>
      <c r="L169" s="7"/>
      <c r="M169" s="7"/>
      <c r="N169" s="7"/>
      <c r="O169" s="7"/>
      <c r="P169" s="7"/>
      <c r="Q169" s="7"/>
      <c r="R169" s="7"/>
      <c r="S169" s="7"/>
      <c r="T169" s="7"/>
      <c r="U169" s="7"/>
      <c r="V169" s="7"/>
      <c r="W169" s="7"/>
      <c r="X169" s="7"/>
      <c r="Y169" s="7"/>
      <c r="Z169" s="7"/>
    </row>
    <row r="170" spans="1:26" ht="12.75" customHeight="1" x14ac:dyDescent="0.2">
      <c r="A170" s="7"/>
      <c r="B170" s="7"/>
      <c r="C170" s="7"/>
      <c r="D170" s="7"/>
      <c r="E170" s="7"/>
      <c r="F170" s="184"/>
      <c r="G170" s="7"/>
      <c r="H170" s="7"/>
      <c r="I170" s="7"/>
      <c r="J170" s="7"/>
      <c r="K170" s="7"/>
      <c r="L170" s="7"/>
      <c r="M170" s="7"/>
      <c r="N170" s="7"/>
      <c r="O170" s="7"/>
      <c r="P170" s="7"/>
      <c r="Q170" s="7"/>
      <c r="R170" s="7"/>
      <c r="S170" s="7"/>
      <c r="T170" s="7"/>
      <c r="U170" s="7"/>
      <c r="V170" s="7"/>
      <c r="W170" s="7"/>
      <c r="X170" s="7"/>
      <c r="Y170" s="7"/>
      <c r="Z170" s="7"/>
    </row>
    <row r="171" spans="1:26" ht="12.75" customHeight="1" x14ac:dyDescent="0.2">
      <c r="A171" s="7"/>
      <c r="B171" s="7"/>
      <c r="C171" s="7"/>
      <c r="D171" s="7"/>
      <c r="E171" s="7"/>
      <c r="F171" s="184"/>
      <c r="G171" s="7"/>
      <c r="H171" s="7"/>
      <c r="I171" s="7"/>
      <c r="J171" s="7"/>
      <c r="K171" s="7"/>
      <c r="L171" s="7"/>
      <c r="M171" s="7"/>
      <c r="N171" s="7"/>
      <c r="O171" s="7"/>
      <c r="P171" s="7"/>
      <c r="Q171" s="7"/>
      <c r="R171" s="7"/>
      <c r="S171" s="7"/>
      <c r="T171" s="7"/>
      <c r="U171" s="7"/>
      <c r="V171" s="7"/>
      <c r="W171" s="7"/>
      <c r="X171" s="7"/>
      <c r="Y171" s="7"/>
      <c r="Z171" s="7"/>
    </row>
    <row r="172" spans="1:26" ht="12.75" customHeight="1" x14ac:dyDescent="0.2">
      <c r="A172" s="7"/>
      <c r="B172" s="7"/>
      <c r="C172" s="7"/>
      <c r="D172" s="7"/>
      <c r="E172" s="7"/>
      <c r="F172" s="184"/>
      <c r="G172" s="7"/>
      <c r="H172" s="7"/>
      <c r="I172" s="7"/>
      <c r="J172" s="7"/>
      <c r="K172" s="7"/>
      <c r="L172" s="7"/>
      <c r="M172" s="7"/>
      <c r="N172" s="7"/>
      <c r="O172" s="7"/>
      <c r="P172" s="7"/>
      <c r="Q172" s="7"/>
      <c r="R172" s="7"/>
      <c r="S172" s="7"/>
      <c r="T172" s="7"/>
      <c r="U172" s="7"/>
      <c r="V172" s="7"/>
      <c r="W172" s="7"/>
      <c r="X172" s="7"/>
      <c r="Y172" s="7"/>
      <c r="Z172" s="7"/>
    </row>
    <row r="173" spans="1:26" ht="12.75" customHeight="1" x14ac:dyDescent="0.2">
      <c r="A173" s="7"/>
      <c r="B173" s="7"/>
      <c r="C173" s="7"/>
      <c r="D173" s="7"/>
      <c r="E173" s="7"/>
      <c r="F173" s="184"/>
      <c r="G173" s="7"/>
      <c r="H173" s="7"/>
      <c r="I173" s="7"/>
      <c r="J173" s="7"/>
      <c r="K173" s="7"/>
      <c r="L173" s="7"/>
      <c r="M173" s="7"/>
      <c r="N173" s="7"/>
      <c r="O173" s="7"/>
      <c r="P173" s="7"/>
      <c r="Q173" s="7"/>
      <c r="R173" s="7"/>
      <c r="S173" s="7"/>
      <c r="T173" s="7"/>
      <c r="U173" s="7"/>
      <c r="V173" s="7"/>
      <c r="W173" s="7"/>
      <c r="X173" s="7"/>
      <c r="Y173" s="7"/>
      <c r="Z173" s="7"/>
    </row>
    <row r="174" spans="1:26" ht="12.75" customHeight="1" x14ac:dyDescent="0.2">
      <c r="A174" s="7"/>
      <c r="B174" s="7"/>
      <c r="C174" s="7"/>
      <c r="D174" s="7"/>
      <c r="E174" s="7"/>
      <c r="F174" s="184"/>
      <c r="G174" s="7"/>
      <c r="H174" s="7"/>
      <c r="I174" s="7"/>
      <c r="J174" s="7"/>
      <c r="K174" s="7"/>
      <c r="L174" s="7"/>
      <c r="M174" s="7"/>
      <c r="N174" s="7"/>
      <c r="O174" s="7"/>
      <c r="P174" s="7"/>
      <c r="Q174" s="7"/>
      <c r="R174" s="7"/>
      <c r="S174" s="7"/>
      <c r="T174" s="7"/>
      <c r="U174" s="7"/>
      <c r="V174" s="7"/>
      <c r="W174" s="7"/>
      <c r="X174" s="7"/>
      <c r="Y174" s="7"/>
      <c r="Z174" s="7"/>
    </row>
    <row r="175" spans="1:26" ht="12.75" customHeight="1" x14ac:dyDescent="0.2">
      <c r="A175" s="7"/>
      <c r="B175" s="7"/>
      <c r="C175" s="7"/>
      <c r="D175" s="7"/>
      <c r="E175" s="7"/>
      <c r="F175" s="184"/>
      <c r="G175" s="7"/>
      <c r="H175" s="7"/>
      <c r="I175" s="7"/>
      <c r="J175" s="7"/>
      <c r="K175" s="7"/>
      <c r="L175" s="7"/>
      <c r="M175" s="7"/>
      <c r="N175" s="7"/>
      <c r="O175" s="7"/>
      <c r="P175" s="7"/>
      <c r="Q175" s="7"/>
      <c r="R175" s="7"/>
      <c r="S175" s="7"/>
      <c r="T175" s="7"/>
      <c r="U175" s="7"/>
      <c r="V175" s="7"/>
      <c r="W175" s="7"/>
      <c r="X175" s="7"/>
      <c r="Y175" s="7"/>
      <c r="Z175" s="7"/>
    </row>
    <row r="176" spans="1:26" ht="12.75" customHeight="1" x14ac:dyDescent="0.2">
      <c r="A176" s="7"/>
      <c r="B176" s="7"/>
      <c r="C176" s="7"/>
      <c r="D176" s="7"/>
      <c r="E176" s="7"/>
      <c r="F176" s="184"/>
      <c r="G176" s="7"/>
      <c r="H176" s="7"/>
      <c r="I176" s="7"/>
      <c r="J176" s="7"/>
      <c r="K176" s="7"/>
      <c r="L176" s="7"/>
      <c r="M176" s="7"/>
      <c r="N176" s="7"/>
      <c r="O176" s="7"/>
      <c r="P176" s="7"/>
      <c r="Q176" s="7"/>
      <c r="R176" s="7"/>
      <c r="S176" s="7"/>
      <c r="T176" s="7"/>
      <c r="U176" s="7"/>
      <c r="V176" s="7"/>
      <c r="W176" s="7"/>
      <c r="X176" s="7"/>
      <c r="Y176" s="7"/>
      <c r="Z176" s="7"/>
    </row>
    <row r="177" spans="1:26" ht="12.75" customHeight="1" x14ac:dyDescent="0.2">
      <c r="A177" s="7"/>
      <c r="B177" s="7"/>
      <c r="C177" s="7"/>
      <c r="D177" s="7"/>
      <c r="E177" s="7"/>
      <c r="F177" s="184"/>
      <c r="G177" s="7"/>
      <c r="H177" s="7"/>
      <c r="I177" s="7"/>
      <c r="J177" s="7"/>
      <c r="K177" s="7"/>
      <c r="L177" s="7"/>
      <c r="M177" s="7"/>
      <c r="N177" s="7"/>
      <c r="O177" s="7"/>
      <c r="P177" s="7"/>
      <c r="Q177" s="7"/>
      <c r="R177" s="7"/>
      <c r="S177" s="7"/>
      <c r="T177" s="7"/>
      <c r="U177" s="7"/>
      <c r="V177" s="7"/>
      <c r="W177" s="7"/>
      <c r="X177" s="7"/>
      <c r="Y177" s="7"/>
      <c r="Z177" s="7"/>
    </row>
    <row r="178" spans="1:26" ht="12.75" customHeight="1" x14ac:dyDescent="0.2">
      <c r="A178" s="7"/>
      <c r="B178" s="7"/>
      <c r="C178" s="7"/>
      <c r="D178" s="7"/>
      <c r="E178" s="7"/>
      <c r="F178" s="184"/>
      <c r="G178" s="7"/>
      <c r="H178" s="7"/>
      <c r="I178" s="7"/>
      <c r="J178" s="7"/>
      <c r="K178" s="7"/>
      <c r="L178" s="7"/>
      <c r="M178" s="7"/>
      <c r="N178" s="7"/>
      <c r="O178" s="7"/>
      <c r="P178" s="7"/>
      <c r="Q178" s="7"/>
      <c r="R178" s="7"/>
      <c r="S178" s="7"/>
      <c r="T178" s="7"/>
      <c r="U178" s="7"/>
      <c r="V178" s="7"/>
      <c r="W178" s="7"/>
      <c r="X178" s="7"/>
      <c r="Y178" s="7"/>
      <c r="Z178" s="7"/>
    </row>
    <row r="179" spans="1:26" ht="12.75" customHeight="1" x14ac:dyDescent="0.2">
      <c r="A179" s="7"/>
      <c r="B179" s="7"/>
      <c r="C179" s="7"/>
      <c r="D179" s="7"/>
      <c r="E179" s="7"/>
      <c r="F179" s="184"/>
      <c r="G179" s="7"/>
      <c r="H179" s="7"/>
      <c r="I179" s="7"/>
      <c r="J179" s="7"/>
      <c r="K179" s="7"/>
      <c r="L179" s="7"/>
      <c r="M179" s="7"/>
      <c r="N179" s="7"/>
      <c r="O179" s="7"/>
      <c r="P179" s="7"/>
      <c r="Q179" s="7"/>
      <c r="R179" s="7"/>
      <c r="S179" s="7"/>
      <c r="T179" s="7"/>
      <c r="U179" s="7"/>
      <c r="V179" s="7"/>
      <c r="W179" s="7"/>
      <c r="X179" s="7"/>
      <c r="Y179" s="7"/>
      <c r="Z179" s="7"/>
    </row>
    <row r="180" spans="1:26" ht="12.75" customHeight="1" x14ac:dyDescent="0.2">
      <c r="A180" s="7"/>
      <c r="B180" s="7"/>
      <c r="C180" s="7"/>
      <c r="D180" s="7"/>
      <c r="E180" s="7"/>
      <c r="F180" s="184"/>
      <c r="G180" s="7"/>
      <c r="H180" s="7"/>
      <c r="I180" s="7"/>
      <c r="J180" s="7"/>
      <c r="K180" s="7"/>
      <c r="L180" s="7"/>
      <c r="M180" s="7"/>
      <c r="N180" s="7"/>
      <c r="O180" s="7"/>
      <c r="P180" s="7"/>
      <c r="Q180" s="7"/>
      <c r="R180" s="7"/>
      <c r="S180" s="7"/>
      <c r="T180" s="7"/>
      <c r="U180" s="7"/>
      <c r="V180" s="7"/>
      <c r="W180" s="7"/>
      <c r="X180" s="7"/>
      <c r="Y180" s="7"/>
      <c r="Z180" s="7"/>
    </row>
    <row r="181" spans="1:26" ht="12.75" customHeight="1" x14ac:dyDescent="0.2">
      <c r="A181" s="7"/>
      <c r="B181" s="7"/>
      <c r="C181" s="7"/>
      <c r="D181" s="7"/>
      <c r="E181" s="7"/>
      <c r="F181" s="184"/>
      <c r="G181" s="7"/>
      <c r="H181" s="7"/>
      <c r="I181" s="7"/>
      <c r="J181" s="7"/>
      <c r="K181" s="7"/>
      <c r="L181" s="7"/>
      <c r="M181" s="7"/>
      <c r="N181" s="7"/>
      <c r="O181" s="7"/>
      <c r="P181" s="7"/>
      <c r="Q181" s="7"/>
      <c r="R181" s="7"/>
      <c r="S181" s="7"/>
      <c r="T181" s="7"/>
      <c r="U181" s="7"/>
      <c r="V181" s="7"/>
      <c r="W181" s="7"/>
      <c r="X181" s="7"/>
      <c r="Y181" s="7"/>
      <c r="Z181" s="7"/>
    </row>
    <row r="182" spans="1:26" ht="12.75" customHeight="1" x14ac:dyDescent="0.2">
      <c r="A182" s="7"/>
      <c r="B182" s="7"/>
      <c r="C182" s="7"/>
      <c r="D182" s="7"/>
      <c r="E182" s="7"/>
      <c r="F182" s="184"/>
      <c r="G182" s="7"/>
      <c r="H182" s="7"/>
      <c r="I182" s="7"/>
      <c r="J182" s="7"/>
      <c r="K182" s="7"/>
      <c r="L182" s="7"/>
      <c r="M182" s="7"/>
      <c r="N182" s="7"/>
      <c r="O182" s="7"/>
      <c r="P182" s="7"/>
      <c r="Q182" s="7"/>
      <c r="R182" s="7"/>
      <c r="S182" s="7"/>
      <c r="T182" s="7"/>
      <c r="U182" s="7"/>
      <c r="V182" s="7"/>
      <c r="W182" s="7"/>
      <c r="X182" s="7"/>
      <c r="Y182" s="7"/>
      <c r="Z182" s="7"/>
    </row>
    <row r="183" spans="1:26" ht="12.75" customHeight="1" x14ac:dyDescent="0.2">
      <c r="A183" s="7"/>
      <c r="B183" s="7"/>
      <c r="C183" s="7"/>
      <c r="D183" s="7"/>
      <c r="E183" s="7"/>
      <c r="F183" s="184"/>
      <c r="G183" s="7"/>
      <c r="H183" s="7"/>
      <c r="I183" s="7"/>
      <c r="J183" s="7"/>
      <c r="K183" s="7"/>
      <c r="L183" s="7"/>
      <c r="M183" s="7"/>
      <c r="N183" s="7"/>
      <c r="O183" s="7"/>
      <c r="P183" s="7"/>
      <c r="Q183" s="7"/>
      <c r="R183" s="7"/>
      <c r="S183" s="7"/>
      <c r="T183" s="7"/>
      <c r="U183" s="7"/>
      <c r="V183" s="7"/>
      <c r="W183" s="7"/>
      <c r="X183" s="7"/>
      <c r="Y183" s="7"/>
      <c r="Z183" s="7"/>
    </row>
    <row r="184" spans="1:26" ht="12.75" customHeight="1" x14ac:dyDescent="0.2">
      <c r="A184" s="7"/>
      <c r="B184" s="7"/>
      <c r="C184" s="7"/>
      <c r="D184" s="7"/>
      <c r="E184" s="7"/>
      <c r="F184" s="184"/>
      <c r="G184" s="7"/>
      <c r="H184" s="7"/>
      <c r="I184" s="7"/>
      <c r="J184" s="7"/>
      <c r="K184" s="7"/>
      <c r="L184" s="7"/>
      <c r="M184" s="7"/>
      <c r="N184" s="7"/>
      <c r="O184" s="7"/>
      <c r="P184" s="7"/>
      <c r="Q184" s="7"/>
      <c r="R184" s="7"/>
      <c r="S184" s="7"/>
      <c r="T184" s="7"/>
      <c r="U184" s="7"/>
      <c r="V184" s="7"/>
      <c r="W184" s="7"/>
      <c r="X184" s="7"/>
      <c r="Y184" s="7"/>
      <c r="Z184" s="7"/>
    </row>
    <row r="185" spans="1:26" ht="12.75" customHeight="1" x14ac:dyDescent="0.2">
      <c r="A185" s="7"/>
      <c r="B185" s="7"/>
      <c r="C185" s="7"/>
      <c r="D185" s="7"/>
      <c r="E185" s="7"/>
      <c r="F185" s="184"/>
      <c r="G185" s="7"/>
      <c r="H185" s="7"/>
      <c r="I185" s="7"/>
      <c r="J185" s="7"/>
      <c r="K185" s="7"/>
      <c r="L185" s="7"/>
      <c r="M185" s="7"/>
      <c r="N185" s="7"/>
      <c r="O185" s="7"/>
      <c r="P185" s="7"/>
      <c r="Q185" s="7"/>
      <c r="R185" s="7"/>
      <c r="S185" s="7"/>
      <c r="T185" s="7"/>
      <c r="U185" s="7"/>
      <c r="V185" s="7"/>
      <c r="W185" s="7"/>
      <c r="X185" s="7"/>
      <c r="Y185" s="7"/>
      <c r="Z185" s="7"/>
    </row>
    <row r="186" spans="1:26" ht="12.75" customHeight="1" x14ac:dyDescent="0.2">
      <c r="A186" s="7"/>
      <c r="B186" s="7"/>
      <c r="C186" s="7"/>
      <c r="D186" s="7"/>
      <c r="E186" s="7"/>
      <c r="F186" s="184"/>
      <c r="G186" s="7"/>
      <c r="H186" s="7"/>
      <c r="I186" s="7"/>
      <c r="J186" s="7"/>
      <c r="K186" s="7"/>
      <c r="L186" s="7"/>
      <c r="M186" s="7"/>
      <c r="N186" s="7"/>
      <c r="O186" s="7"/>
      <c r="P186" s="7"/>
      <c r="Q186" s="7"/>
      <c r="R186" s="7"/>
      <c r="S186" s="7"/>
      <c r="T186" s="7"/>
      <c r="U186" s="7"/>
      <c r="V186" s="7"/>
      <c r="W186" s="7"/>
      <c r="X186" s="7"/>
      <c r="Y186" s="7"/>
      <c r="Z186" s="7"/>
    </row>
    <row r="187" spans="1:26" ht="12.75" customHeight="1" x14ac:dyDescent="0.2">
      <c r="A187" s="7"/>
      <c r="B187" s="7"/>
      <c r="C187" s="7"/>
      <c r="D187" s="7"/>
      <c r="E187" s="7"/>
      <c r="F187" s="184"/>
      <c r="G187" s="7"/>
      <c r="H187" s="7"/>
      <c r="I187" s="7"/>
      <c r="J187" s="7"/>
      <c r="K187" s="7"/>
      <c r="L187" s="7"/>
      <c r="M187" s="7"/>
      <c r="N187" s="7"/>
      <c r="O187" s="7"/>
      <c r="P187" s="7"/>
      <c r="Q187" s="7"/>
      <c r="R187" s="7"/>
      <c r="S187" s="7"/>
      <c r="T187" s="7"/>
      <c r="U187" s="7"/>
      <c r="V187" s="7"/>
      <c r="W187" s="7"/>
      <c r="X187" s="7"/>
      <c r="Y187" s="7"/>
      <c r="Z187" s="7"/>
    </row>
    <row r="188" spans="1:26" ht="12.75" customHeight="1" x14ac:dyDescent="0.2">
      <c r="A188" s="7"/>
      <c r="B188" s="7"/>
      <c r="C188" s="7"/>
      <c r="D188" s="7"/>
      <c r="E188" s="7"/>
      <c r="F188" s="184"/>
      <c r="G188" s="7"/>
      <c r="H188" s="7"/>
      <c r="I188" s="7"/>
      <c r="J188" s="7"/>
      <c r="K188" s="7"/>
      <c r="L188" s="7"/>
      <c r="M188" s="7"/>
      <c r="N188" s="7"/>
      <c r="O188" s="7"/>
      <c r="P188" s="7"/>
      <c r="Q188" s="7"/>
      <c r="R188" s="7"/>
      <c r="S188" s="7"/>
      <c r="T188" s="7"/>
      <c r="U188" s="7"/>
      <c r="V188" s="7"/>
      <c r="W188" s="7"/>
      <c r="X188" s="7"/>
      <c r="Y188" s="7"/>
      <c r="Z188" s="7"/>
    </row>
    <row r="189" spans="1:26" ht="12.75" customHeight="1" x14ac:dyDescent="0.2">
      <c r="A189" s="7"/>
      <c r="B189" s="7"/>
      <c r="C189" s="7"/>
      <c r="D189" s="7"/>
      <c r="E189" s="7"/>
      <c r="F189" s="184"/>
      <c r="G189" s="7"/>
      <c r="H189" s="7"/>
      <c r="I189" s="7"/>
      <c r="J189" s="7"/>
      <c r="K189" s="7"/>
      <c r="L189" s="7"/>
      <c r="M189" s="7"/>
      <c r="N189" s="7"/>
      <c r="O189" s="7"/>
      <c r="P189" s="7"/>
      <c r="Q189" s="7"/>
      <c r="R189" s="7"/>
      <c r="S189" s="7"/>
      <c r="T189" s="7"/>
      <c r="U189" s="7"/>
      <c r="V189" s="7"/>
      <c r="W189" s="7"/>
      <c r="X189" s="7"/>
      <c r="Y189" s="7"/>
      <c r="Z189" s="7"/>
    </row>
    <row r="190" spans="1:26" ht="12.75" customHeight="1" x14ac:dyDescent="0.2">
      <c r="A190" s="7"/>
      <c r="B190" s="7"/>
      <c r="C190" s="7"/>
      <c r="D190" s="7"/>
      <c r="E190" s="7"/>
      <c r="F190" s="184"/>
      <c r="G190" s="7"/>
      <c r="H190" s="7"/>
      <c r="I190" s="7"/>
      <c r="J190" s="7"/>
      <c r="K190" s="7"/>
      <c r="L190" s="7"/>
      <c r="M190" s="7"/>
      <c r="N190" s="7"/>
      <c r="O190" s="7"/>
      <c r="P190" s="7"/>
      <c r="Q190" s="7"/>
      <c r="R190" s="7"/>
      <c r="S190" s="7"/>
      <c r="T190" s="7"/>
      <c r="U190" s="7"/>
      <c r="V190" s="7"/>
      <c r="W190" s="7"/>
      <c r="X190" s="7"/>
      <c r="Y190" s="7"/>
      <c r="Z190" s="7"/>
    </row>
    <row r="191" spans="1:26" ht="12.75" customHeight="1" x14ac:dyDescent="0.2">
      <c r="A191" s="7"/>
      <c r="B191" s="7"/>
      <c r="C191" s="7"/>
      <c r="D191" s="7"/>
      <c r="E191" s="7"/>
      <c r="F191" s="184"/>
      <c r="G191" s="7"/>
      <c r="H191" s="7"/>
      <c r="I191" s="7"/>
      <c r="J191" s="7"/>
      <c r="K191" s="7"/>
      <c r="L191" s="7"/>
      <c r="M191" s="7"/>
      <c r="N191" s="7"/>
      <c r="O191" s="7"/>
      <c r="P191" s="7"/>
      <c r="Q191" s="7"/>
      <c r="R191" s="7"/>
      <c r="S191" s="7"/>
      <c r="T191" s="7"/>
      <c r="U191" s="7"/>
      <c r="V191" s="7"/>
      <c r="W191" s="7"/>
      <c r="X191" s="7"/>
      <c r="Y191" s="7"/>
      <c r="Z191" s="7"/>
    </row>
    <row r="192" spans="1:26" ht="12.75" customHeight="1" x14ac:dyDescent="0.2">
      <c r="A192" s="7"/>
      <c r="B192" s="7"/>
      <c r="C192" s="7"/>
      <c r="D192" s="7"/>
      <c r="E192" s="7"/>
      <c r="F192" s="184"/>
      <c r="G192" s="7"/>
      <c r="H192" s="7"/>
      <c r="I192" s="7"/>
      <c r="J192" s="7"/>
      <c r="K192" s="7"/>
      <c r="L192" s="7"/>
      <c r="M192" s="7"/>
      <c r="N192" s="7"/>
      <c r="O192" s="7"/>
      <c r="P192" s="7"/>
      <c r="Q192" s="7"/>
      <c r="R192" s="7"/>
      <c r="S192" s="7"/>
      <c r="T192" s="7"/>
      <c r="U192" s="7"/>
      <c r="V192" s="7"/>
      <c r="W192" s="7"/>
      <c r="X192" s="7"/>
      <c r="Y192" s="7"/>
      <c r="Z192" s="7"/>
    </row>
    <row r="193" spans="1:26" ht="12.75" customHeight="1" x14ac:dyDescent="0.2">
      <c r="A193" s="7"/>
      <c r="B193" s="7"/>
      <c r="C193" s="7"/>
      <c r="D193" s="7"/>
      <c r="E193" s="7"/>
      <c r="F193" s="184"/>
      <c r="G193" s="7"/>
      <c r="H193" s="7"/>
      <c r="I193" s="7"/>
      <c r="J193" s="7"/>
      <c r="K193" s="7"/>
      <c r="L193" s="7"/>
      <c r="M193" s="7"/>
      <c r="N193" s="7"/>
      <c r="O193" s="7"/>
      <c r="P193" s="7"/>
      <c r="Q193" s="7"/>
      <c r="R193" s="7"/>
      <c r="S193" s="7"/>
      <c r="T193" s="7"/>
      <c r="U193" s="7"/>
      <c r="V193" s="7"/>
      <c r="W193" s="7"/>
      <c r="X193" s="7"/>
      <c r="Y193" s="7"/>
      <c r="Z193" s="7"/>
    </row>
    <row r="194" spans="1:26" ht="12.75" customHeight="1" x14ac:dyDescent="0.2">
      <c r="A194" s="7"/>
      <c r="B194" s="7"/>
      <c r="C194" s="7"/>
      <c r="D194" s="7"/>
      <c r="E194" s="7"/>
      <c r="F194" s="184"/>
      <c r="G194" s="7"/>
      <c r="H194" s="7"/>
      <c r="I194" s="7"/>
      <c r="J194" s="7"/>
      <c r="K194" s="7"/>
      <c r="L194" s="7"/>
      <c r="M194" s="7"/>
      <c r="N194" s="7"/>
      <c r="O194" s="7"/>
      <c r="P194" s="7"/>
      <c r="Q194" s="7"/>
      <c r="R194" s="7"/>
      <c r="S194" s="7"/>
      <c r="T194" s="7"/>
      <c r="U194" s="7"/>
      <c r="V194" s="7"/>
      <c r="W194" s="7"/>
      <c r="X194" s="7"/>
      <c r="Y194" s="7"/>
      <c r="Z194" s="7"/>
    </row>
    <row r="195" spans="1:26" ht="12.75" customHeight="1" x14ac:dyDescent="0.2">
      <c r="A195" s="7"/>
      <c r="B195" s="7"/>
      <c r="C195" s="7"/>
      <c r="D195" s="7"/>
      <c r="E195" s="7"/>
      <c r="F195" s="184"/>
      <c r="G195" s="7"/>
      <c r="H195" s="7"/>
      <c r="I195" s="7"/>
      <c r="J195" s="7"/>
      <c r="K195" s="7"/>
      <c r="L195" s="7"/>
      <c r="M195" s="7"/>
      <c r="N195" s="7"/>
      <c r="O195" s="7"/>
      <c r="P195" s="7"/>
      <c r="Q195" s="7"/>
      <c r="R195" s="7"/>
      <c r="S195" s="7"/>
      <c r="T195" s="7"/>
      <c r="U195" s="7"/>
      <c r="V195" s="7"/>
      <c r="W195" s="7"/>
      <c r="X195" s="7"/>
      <c r="Y195" s="7"/>
      <c r="Z195" s="7"/>
    </row>
    <row r="196" spans="1:26" ht="12.75" customHeight="1" x14ac:dyDescent="0.2">
      <c r="A196" s="7"/>
      <c r="B196" s="7"/>
      <c r="C196" s="7"/>
      <c r="D196" s="7"/>
      <c r="E196" s="7"/>
      <c r="F196" s="184"/>
      <c r="G196" s="7"/>
      <c r="H196" s="7"/>
      <c r="I196" s="7"/>
      <c r="J196" s="7"/>
      <c r="K196" s="7"/>
      <c r="L196" s="7"/>
      <c r="M196" s="7"/>
      <c r="N196" s="7"/>
      <c r="O196" s="7"/>
      <c r="P196" s="7"/>
      <c r="Q196" s="7"/>
      <c r="R196" s="7"/>
      <c r="S196" s="7"/>
      <c r="T196" s="7"/>
      <c r="U196" s="7"/>
      <c r="V196" s="7"/>
      <c r="W196" s="7"/>
      <c r="X196" s="7"/>
      <c r="Y196" s="7"/>
      <c r="Z196" s="7"/>
    </row>
    <row r="197" spans="1:26" ht="12.75" customHeight="1" x14ac:dyDescent="0.2">
      <c r="A197" s="7"/>
      <c r="B197" s="7"/>
      <c r="C197" s="7"/>
      <c r="D197" s="7"/>
      <c r="E197" s="7"/>
      <c r="F197" s="184"/>
      <c r="G197" s="7"/>
      <c r="H197" s="7"/>
      <c r="I197" s="7"/>
      <c r="J197" s="7"/>
      <c r="K197" s="7"/>
      <c r="L197" s="7"/>
      <c r="M197" s="7"/>
      <c r="N197" s="7"/>
      <c r="O197" s="7"/>
      <c r="P197" s="7"/>
      <c r="Q197" s="7"/>
      <c r="R197" s="7"/>
      <c r="S197" s="7"/>
      <c r="T197" s="7"/>
      <c r="U197" s="7"/>
      <c r="V197" s="7"/>
      <c r="W197" s="7"/>
      <c r="X197" s="7"/>
      <c r="Y197" s="7"/>
      <c r="Z197" s="7"/>
    </row>
    <row r="198" spans="1:26" ht="12.75" customHeight="1" x14ac:dyDescent="0.2">
      <c r="A198" s="7"/>
      <c r="B198" s="7"/>
      <c r="C198" s="7"/>
      <c r="D198" s="7"/>
      <c r="E198" s="7"/>
      <c r="F198" s="184"/>
      <c r="G198" s="7"/>
      <c r="H198" s="7"/>
      <c r="I198" s="7"/>
      <c r="J198" s="7"/>
      <c r="K198" s="7"/>
      <c r="L198" s="7"/>
      <c r="M198" s="7"/>
      <c r="N198" s="7"/>
      <c r="O198" s="7"/>
      <c r="P198" s="7"/>
      <c r="Q198" s="7"/>
      <c r="R198" s="7"/>
      <c r="S198" s="7"/>
      <c r="T198" s="7"/>
      <c r="U198" s="7"/>
      <c r="V198" s="7"/>
      <c r="W198" s="7"/>
      <c r="X198" s="7"/>
      <c r="Y198" s="7"/>
      <c r="Z198" s="7"/>
    </row>
    <row r="199" spans="1:26" ht="12.75" customHeight="1" x14ac:dyDescent="0.2">
      <c r="A199" s="7"/>
      <c r="B199" s="7"/>
      <c r="C199" s="7"/>
      <c r="D199" s="7"/>
      <c r="E199" s="7"/>
      <c r="F199" s="184"/>
      <c r="G199" s="7"/>
      <c r="H199" s="7"/>
      <c r="I199" s="7"/>
      <c r="J199" s="7"/>
      <c r="K199" s="7"/>
      <c r="L199" s="7"/>
      <c r="M199" s="7"/>
      <c r="N199" s="7"/>
      <c r="O199" s="7"/>
      <c r="P199" s="7"/>
      <c r="Q199" s="7"/>
      <c r="R199" s="7"/>
      <c r="S199" s="7"/>
      <c r="T199" s="7"/>
      <c r="U199" s="7"/>
      <c r="V199" s="7"/>
      <c r="W199" s="7"/>
      <c r="X199" s="7"/>
      <c r="Y199" s="7"/>
      <c r="Z199" s="7"/>
    </row>
    <row r="200" spans="1:26" ht="12.75" customHeight="1" x14ac:dyDescent="0.2">
      <c r="A200" s="7"/>
      <c r="B200" s="7"/>
      <c r="C200" s="7"/>
      <c r="D200" s="7"/>
      <c r="E200" s="7"/>
      <c r="F200" s="184"/>
      <c r="G200" s="7"/>
      <c r="H200" s="7"/>
      <c r="I200" s="7"/>
      <c r="J200" s="7"/>
      <c r="K200" s="7"/>
      <c r="L200" s="7"/>
      <c r="M200" s="7"/>
      <c r="N200" s="7"/>
      <c r="O200" s="7"/>
      <c r="P200" s="7"/>
      <c r="Q200" s="7"/>
      <c r="R200" s="7"/>
      <c r="S200" s="7"/>
      <c r="T200" s="7"/>
      <c r="U200" s="7"/>
      <c r="V200" s="7"/>
      <c r="W200" s="7"/>
      <c r="X200" s="7"/>
      <c r="Y200" s="7"/>
      <c r="Z200" s="7"/>
    </row>
    <row r="201" spans="1:26" ht="12.75" customHeight="1" x14ac:dyDescent="0.2">
      <c r="A201" s="7"/>
      <c r="B201" s="7"/>
      <c r="C201" s="7"/>
      <c r="D201" s="7"/>
      <c r="E201" s="7"/>
      <c r="F201" s="184"/>
      <c r="G201" s="7"/>
      <c r="H201" s="7"/>
      <c r="I201" s="7"/>
      <c r="J201" s="7"/>
      <c r="K201" s="7"/>
      <c r="L201" s="7"/>
      <c r="M201" s="7"/>
      <c r="N201" s="7"/>
      <c r="O201" s="7"/>
      <c r="P201" s="7"/>
      <c r="Q201" s="7"/>
      <c r="R201" s="7"/>
      <c r="S201" s="7"/>
      <c r="T201" s="7"/>
      <c r="U201" s="7"/>
      <c r="V201" s="7"/>
      <c r="W201" s="7"/>
      <c r="X201" s="7"/>
      <c r="Y201" s="7"/>
      <c r="Z201" s="7"/>
    </row>
    <row r="202" spans="1:26" ht="12.75" customHeight="1" x14ac:dyDescent="0.2">
      <c r="A202" s="7"/>
      <c r="B202" s="7"/>
      <c r="C202" s="7"/>
      <c r="D202" s="7"/>
      <c r="E202" s="7"/>
      <c r="F202" s="184"/>
      <c r="G202" s="7"/>
      <c r="H202" s="7"/>
      <c r="I202" s="7"/>
      <c r="J202" s="7"/>
      <c r="K202" s="7"/>
      <c r="L202" s="7"/>
      <c r="M202" s="7"/>
      <c r="N202" s="7"/>
      <c r="O202" s="7"/>
      <c r="P202" s="7"/>
      <c r="Q202" s="7"/>
      <c r="R202" s="7"/>
      <c r="S202" s="7"/>
      <c r="T202" s="7"/>
      <c r="U202" s="7"/>
      <c r="V202" s="7"/>
      <c r="W202" s="7"/>
      <c r="X202" s="7"/>
      <c r="Y202" s="7"/>
      <c r="Z202" s="7"/>
    </row>
    <row r="203" spans="1:26" ht="12.75" customHeight="1" x14ac:dyDescent="0.2">
      <c r="A203" s="7"/>
      <c r="B203" s="7"/>
      <c r="C203" s="7"/>
      <c r="D203" s="7"/>
      <c r="E203" s="7"/>
      <c r="F203" s="184"/>
      <c r="G203" s="7"/>
      <c r="H203" s="7"/>
      <c r="I203" s="7"/>
      <c r="J203" s="7"/>
      <c r="K203" s="7"/>
      <c r="L203" s="7"/>
      <c r="M203" s="7"/>
      <c r="N203" s="7"/>
      <c r="O203" s="7"/>
      <c r="P203" s="7"/>
      <c r="Q203" s="7"/>
      <c r="R203" s="7"/>
      <c r="S203" s="7"/>
      <c r="T203" s="7"/>
      <c r="U203" s="7"/>
      <c r="V203" s="7"/>
      <c r="W203" s="7"/>
      <c r="X203" s="7"/>
      <c r="Y203" s="7"/>
      <c r="Z203" s="7"/>
    </row>
    <row r="204" spans="1:26" ht="12.75" customHeight="1" x14ac:dyDescent="0.2">
      <c r="A204" s="7"/>
      <c r="B204" s="7"/>
      <c r="C204" s="7"/>
      <c r="D204" s="7"/>
      <c r="E204" s="7"/>
      <c r="F204" s="184"/>
      <c r="G204" s="7"/>
      <c r="H204" s="7"/>
      <c r="I204" s="7"/>
      <c r="J204" s="7"/>
      <c r="K204" s="7"/>
      <c r="L204" s="7"/>
      <c r="M204" s="7"/>
      <c r="N204" s="7"/>
      <c r="O204" s="7"/>
      <c r="P204" s="7"/>
      <c r="Q204" s="7"/>
      <c r="R204" s="7"/>
      <c r="S204" s="7"/>
      <c r="T204" s="7"/>
      <c r="U204" s="7"/>
      <c r="V204" s="7"/>
      <c r="W204" s="7"/>
      <c r="X204" s="7"/>
      <c r="Y204" s="7"/>
      <c r="Z204" s="7"/>
    </row>
    <row r="205" spans="1:26" ht="12.75" customHeight="1" x14ac:dyDescent="0.2">
      <c r="A205" s="7"/>
      <c r="B205" s="7"/>
      <c r="C205" s="7"/>
      <c r="D205" s="7"/>
      <c r="E205" s="7"/>
      <c r="F205" s="184"/>
      <c r="G205" s="7"/>
      <c r="H205" s="7"/>
      <c r="I205" s="7"/>
      <c r="J205" s="7"/>
      <c r="K205" s="7"/>
      <c r="L205" s="7"/>
      <c r="M205" s="7"/>
      <c r="N205" s="7"/>
      <c r="O205" s="7"/>
      <c r="P205" s="7"/>
      <c r="Q205" s="7"/>
      <c r="R205" s="7"/>
      <c r="S205" s="7"/>
      <c r="T205" s="7"/>
      <c r="U205" s="7"/>
      <c r="V205" s="7"/>
      <c r="W205" s="7"/>
      <c r="X205" s="7"/>
      <c r="Y205" s="7"/>
      <c r="Z205" s="7"/>
    </row>
    <row r="206" spans="1:26" ht="12.75" customHeight="1" x14ac:dyDescent="0.2">
      <c r="A206" s="7"/>
      <c r="B206" s="7"/>
      <c r="C206" s="7"/>
      <c r="D206" s="7"/>
      <c r="E206" s="7"/>
      <c r="F206" s="184"/>
      <c r="G206" s="7"/>
      <c r="H206" s="7"/>
      <c r="I206" s="7"/>
      <c r="J206" s="7"/>
      <c r="K206" s="7"/>
      <c r="L206" s="7"/>
      <c r="M206" s="7"/>
      <c r="N206" s="7"/>
      <c r="O206" s="7"/>
      <c r="P206" s="7"/>
      <c r="Q206" s="7"/>
      <c r="R206" s="7"/>
      <c r="S206" s="7"/>
      <c r="T206" s="7"/>
      <c r="U206" s="7"/>
      <c r="V206" s="7"/>
      <c r="W206" s="7"/>
      <c r="X206" s="7"/>
      <c r="Y206" s="7"/>
      <c r="Z206" s="7"/>
    </row>
    <row r="207" spans="1:26" ht="12.75" customHeight="1" x14ac:dyDescent="0.2">
      <c r="A207" s="7"/>
      <c r="B207" s="7"/>
      <c r="C207" s="7"/>
      <c r="D207" s="7"/>
      <c r="E207" s="7"/>
      <c r="F207" s="184"/>
      <c r="G207" s="7"/>
      <c r="H207" s="7"/>
      <c r="I207" s="7"/>
      <c r="J207" s="7"/>
      <c r="K207" s="7"/>
      <c r="L207" s="7"/>
      <c r="M207" s="7"/>
      <c r="N207" s="7"/>
      <c r="O207" s="7"/>
      <c r="P207" s="7"/>
      <c r="Q207" s="7"/>
      <c r="R207" s="7"/>
      <c r="S207" s="7"/>
      <c r="T207" s="7"/>
      <c r="U207" s="7"/>
      <c r="V207" s="7"/>
      <c r="W207" s="7"/>
      <c r="X207" s="7"/>
      <c r="Y207" s="7"/>
      <c r="Z207" s="7"/>
    </row>
    <row r="208" spans="1:26" ht="12.75" customHeight="1" x14ac:dyDescent="0.2">
      <c r="A208" s="7"/>
      <c r="B208" s="7"/>
      <c r="C208" s="7"/>
      <c r="D208" s="7"/>
      <c r="E208" s="7"/>
      <c r="F208" s="184"/>
      <c r="G208" s="7"/>
      <c r="H208" s="7"/>
      <c r="I208" s="7"/>
      <c r="J208" s="7"/>
      <c r="K208" s="7"/>
      <c r="L208" s="7"/>
      <c r="M208" s="7"/>
      <c r="N208" s="7"/>
      <c r="O208" s="7"/>
      <c r="P208" s="7"/>
      <c r="Q208" s="7"/>
      <c r="R208" s="7"/>
      <c r="S208" s="7"/>
      <c r="T208" s="7"/>
      <c r="U208" s="7"/>
      <c r="V208" s="7"/>
      <c r="W208" s="7"/>
      <c r="X208" s="7"/>
      <c r="Y208" s="7"/>
      <c r="Z208" s="7"/>
    </row>
    <row r="209" spans="1:26" ht="12.75" customHeight="1" x14ac:dyDescent="0.2">
      <c r="A209" s="7"/>
      <c r="B209" s="7"/>
      <c r="C209" s="7"/>
      <c r="D209" s="7"/>
      <c r="E209" s="7"/>
      <c r="F209" s="184"/>
      <c r="G209" s="7"/>
      <c r="H209" s="7"/>
      <c r="I209" s="7"/>
      <c r="J209" s="7"/>
      <c r="K209" s="7"/>
      <c r="L209" s="7"/>
      <c r="M209" s="7"/>
      <c r="N209" s="7"/>
      <c r="O209" s="7"/>
      <c r="P209" s="7"/>
      <c r="Q209" s="7"/>
      <c r="R209" s="7"/>
      <c r="S209" s="7"/>
      <c r="T209" s="7"/>
      <c r="U209" s="7"/>
      <c r="V209" s="7"/>
      <c r="W209" s="7"/>
      <c r="X209" s="7"/>
      <c r="Y209" s="7"/>
      <c r="Z209" s="7"/>
    </row>
    <row r="210" spans="1:26" ht="12.75" customHeight="1" x14ac:dyDescent="0.2">
      <c r="A210" s="7"/>
      <c r="B210" s="7"/>
      <c r="C210" s="7"/>
      <c r="D210" s="7"/>
      <c r="E210" s="7"/>
      <c r="F210" s="184"/>
      <c r="G210" s="7"/>
      <c r="H210" s="7"/>
      <c r="I210" s="7"/>
      <c r="J210" s="7"/>
      <c r="K210" s="7"/>
      <c r="L210" s="7"/>
      <c r="M210" s="7"/>
      <c r="N210" s="7"/>
      <c r="O210" s="7"/>
      <c r="P210" s="7"/>
      <c r="Q210" s="7"/>
      <c r="R210" s="7"/>
      <c r="S210" s="7"/>
      <c r="T210" s="7"/>
      <c r="U210" s="7"/>
      <c r="V210" s="7"/>
      <c r="W210" s="7"/>
      <c r="X210" s="7"/>
      <c r="Y210" s="7"/>
      <c r="Z210" s="7"/>
    </row>
    <row r="211" spans="1:26" ht="12.75" customHeight="1" x14ac:dyDescent="0.2">
      <c r="A211" s="7"/>
      <c r="B211" s="7"/>
      <c r="C211" s="7"/>
      <c r="D211" s="7"/>
      <c r="E211" s="7"/>
      <c r="F211" s="184"/>
      <c r="G211" s="7"/>
      <c r="H211" s="7"/>
      <c r="I211" s="7"/>
      <c r="J211" s="7"/>
      <c r="K211" s="7"/>
      <c r="L211" s="7"/>
      <c r="M211" s="7"/>
      <c r="N211" s="7"/>
      <c r="O211" s="7"/>
      <c r="P211" s="7"/>
      <c r="Q211" s="7"/>
      <c r="R211" s="7"/>
      <c r="S211" s="7"/>
      <c r="T211" s="7"/>
      <c r="U211" s="7"/>
      <c r="V211" s="7"/>
      <c r="W211" s="7"/>
      <c r="X211" s="7"/>
      <c r="Y211" s="7"/>
      <c r="Z211" s="7"/>
    </row>
    <row r="212" spans="1:26" ht="12.75" customHeight="1" x14ac:dyDescent="0.2">
      <c r="A212" s="7"/>
      <c r="B212" s="7"/>
      <c r="C212" s="7"/>
      <c r="D212" s="7"/>
      <c r="E212" s="7"/>
      <c r="F212" s="184"/>
      <c r="G212" s="7"/>
      <c r="H212" s="7"/>
      <c r="I212" s="7"/>
      <c r="J212" s="7"/>
      <c r="K212" s="7"/>
      <c r="L212" s="7"/>
      <c r="M212" s="7"/>
      <c r="N212" s="7"/>
      <c r="O212" s="7"/>
      <c r="P212" s="7"/>
      <c r="Q212" s="7"/>
      <c r="R212" s="7"/>
      <c r="S212" s="7"/>
      <c r="T212" s="7"/>
      <c r="U212" s="7"/>
      <c r="V212" s="7"/>
      <c r="W212" s="7"/>
      <c r="X212" s="7"/>
      <c r="Y212" s="7"/>
      <c r="Z212" s="7"/>
    </row>
    <row r="213" spans="1:26" ht="12.75" customHeight="1" x14ac:dyDescent="0.2">
      <c r="A213" s="7"/>
      <c r="B213" s="7"/>
      <c r="C213" s="7"/>
      <c r="D213" s="7"/>
      <c r="E213" s="7"/>
      <c r="F213" s="184"/>
      <c r="G213" s="7"/>
      <c r="H213" s="7"/>
      <c r="I213" s="7"/>
      <c r="J213" s="7"/>
      <c r="K213" s="7"/>
      <c r="L213" s="7"/>
      <c r="M213" s="7"/>
      <c r="N213" s="7"/>
      <c r="O213" s="7"/>
      <c r="P213" s="7"/>
      <c r="Q213" s="7"/>
      <c r="R213" s="7"/>
      <c r="S213" s="7"/>
      <c r="T213" s="7"/>
      <c r="U213" s="7"/>
      <c r="V213" s="7"/>
      <c r="W213" s="7"/>
      <c r="X213" s="7"/>
      <c r="Y213" s="7"/>
      <c r="Z213" s="7"/>
    </row>
    <row r="214" spans="1:26" ht="12.75" customHeight="1" x14ac:dyDescent="0.2">
      <c r="A214" s="7"/>
      <c r="B214" s="7"/>
      <c r="C214" s="7"/>
      <c r="D214" s="7"/>
      <c r="E214" s="7"/>
      <c r="F214" s="184"/>
      <c r="G214" s="7"/>
      <c r="H214" s="7"/>
      <c r="I214" s="7"/>
      <c r="J214" s="7"/>
      <c r="K214" s="7"/>
      <c r="L214" s="7"/>
      <c r="M214" s="7"/>
      <c r="N214" s="7"/>
      <c r="O214" s="7"/>
      <c r="P214" s="7"/>
      <c r="Q214" s="7"/>
      <c r="R214" s="7"/>
      <c r="S214" s="7"/>
      <c r="T214" s="7"/>
      <c r="U214" s="7"/>
      <c r="V214" s="7"/>
      <c r="W214" s="7"/>
      <c r="X214" s="7"/>
      <c r="Y214" s="7"/>
      <c r="Z214" s="7"/>
    </row>
    <row r="215" spans="1:26" ht="12.75" customHeight="1" x14ac:dyDescent="0.2">
      <c r="A215" s="7"/>
      <c r="B215" s="7"/>
      <c r="C215" s="7"/>
      <c r="D215" s="7"/>
      <c r="E215" s="7"/>
      <c r="F215" s="184"/>
      <c r="G215" s="7"/>
      <c r="H215" s="7"/>
      <c r="I215" s="7"/>
      <c r="J215" s="7"/>
      <c r="K215" s="7"/>
      <c r="L215" s="7"/>
      <c r="M215" s="7"/>
      <c r="N215" s="7"/>
      <c r="O215" s="7"/>
      <c r="P215" s="7"/>
      <c r="Q215" s="7"/>
      <c r="R215" s="7"/>
      <c r="S215" s="7"/>
      <c r="T215" s="7"/>
      <c r="U215" s="7"/>
      <c r="V215" s="7"/>
      <c r="W215" s="7"/>
      <c r="X215" s="7"/>
      <c r="Y215" s="7"/>
      <c r="Z215" s="7"/>
    </row>
    <row r="216" spans="1:26" ht="12.75" customHeight="1" x14ac:dyDescent="0.2">
      <c r="A216" s="7"/>
      <c r="B216" s="7"/>
      <c r="C216" s="7"/>
      <c r="D216" s="7"/>
      <c r="E216" s="7"/>
      <c r="F216" s="184"/>
      <c r="G216" s="7"/>
      <c r="H216" s="7"/>
      <c r="I216" s="7"/>
      <c r="J216" s="7"/>
      <c r="K216" s="7"/>
      <c r="L216" s="7"/>
      <c r="M216" s="7"/>
      <c r="N216" s="7"/>
      <c r="O216" s="7"/>
      <c r="P216" s="7"/>
      <c r="Q216" s="7"/>
      <c r="R216" s="7"/>
      <c r="S216" s="7"/>
      <c r="T216" s="7"/>
      <c r="U216" s="7"/>
      <c r="V216" s="7"/>
      <c r="W216" s="7"/>
      <c r="X216" s="7"/>
      <c r="Y216" s="7"/>
      <c r="Z216" s="7"/>
    </row>
    <row r="217" spans="1:26" ht="12.75" customHeight="1" x14ac:dyDescent="0.2">
      <c r="A217" s="7"/>
      <c r="B217" s="7"/>
      <c r="C217" s="7"/>
      <c r="D217" s="7"/>
      <c r="E217" s="7"/>
      <c r="F217" s="184"/>
      <c r="G217" s="7"/>
      <c r="H217" s="7"/>
      <c r="I217" s="7"/>
      <c r="J217" s="7"/>
      <c r="K217" s="7"/>
      <c r="L217" s="7"/>
      <c r="M217" s="7"/>
      <c r="N217" s="7"/>
      <c r="O217" s="7"/>
      <c r="P217" s="7"/>
      <c r="Q217" s="7"/>
      <c r="R217" s="7"/>
      <c r="S217" s="7"/>
      <c r="T217" s="7"/>
      <c r="U217" s="7"/>
      <c r="V217" s="7"/>
      <c r="W217" s="7"/>
      <c r="X217" s="7"/>
      <c r="Y217" s="7"/>
      <c r="Z217" s="7"/>
    </row>
    <row r="218" spans="1:26" ht="12.75" customHeight="1" x14ac:dyDescent="0.2">
      <c r="A218" s="7"/>
      <c r="B218" s="7"/>
      <c r="C218" s="7"/>
      <c r="D218" s="7"/>
      <c r="E218" s="7"/>
      <c r="F218" s="184"/>
      <c r="G218" s="7"/>
      <c r="H218" s="7"/>
      <c r="I218" s="7"/>
      <c r="J218" s="7"/>
      <c r="K218" s="7"/>
      <c r="L218" s="7"/>
      <c r="M218" s="7"/>
      <c r="N218" s="7"/>
      <c r="O218" s="7"/>
      <c r="P218" s="7"/>
      <c r="Q218" s="7"/>
      <c r="R218" s="7"/>
      <c r="S218" s="7"/>
      <c r="T218" s="7"/>
      <c r="U218" s="7"/>
      <c r="V218" s="7"/>
      <c r="W218" s="7"/>
      <c r="X218" s="7"/>
      <c r="Y218" s="7"/>
      <c r="Z218" s="7"/>
    </row>
    <row r="219" spans="1:26" ht="12.75" customHeight="1" x14ac:dyDescent="0.2">
      <c r="A219" s="7"/>
      <c r="B219" s="7"/>
      <c r="C219" s="7"/>
      <c r="D219" s="7"/>
      <c r="E219" s="7"/>
      <c r="F219" s="184"/>
      <c r="G219" s="7"/>
      <c r="H219" s="7"/>
      <c r="I219" s="7"/>
      <c r="J219" s="7"/>
      <c r="K219" s="7"/>
      <c r="L219" s="7"/>
      <c r="M219" s="7"/>
      <c r="N219" s="7"/>
      <c r="O219" s="7"/>
      <c r="P219" s="7"/>
      <c r="Q219" s="7"/>
      <c r="R219" s="7"/>
      <c r="S219" s="7"/>
      <c r="T219" s="7"/>
      <c r="U219" s="7"/>
      <c r="V219" s="7"/>
      <c r="W219" s="7"/>
      <c r="X219" s="7"/>
      <c r="Y219" s="7"/>
      <c r="Z219" s="7"/>
    </row>
    <row r="220" spans="1:26" ht="12.75" customHeight="1" x14ac:dyDescent="0.2">
      <c r="A220" s="7"/>
      <c r="B220" s="7"/>
      <c r="C220" s="7"/>
      <c r="D220" s="7"/>
      <c r="E220" s="7"/>
      <c r="F220" s="184"/>
      <c r="G220" s="7"/>
      <c r="H220" s="7"/>
      <c r="I220" s="7"/>
      <c r="J220" s="7"/>
      <c r="K220" s="7"/>
      <c r="L220" s="7"/>
      <c r="M220" s="7"/>
      <c r="N220" s="7"/>
      <c r="O220" s="7"/>
      <c r="P220" s="7"/>
      <c r="Q220" s="7"/>
      <c r="R220" s="7"/>
      <c r="S220" s="7"/>
      <c r="T220" s="7"/>
      <c r="U220" s="7"/>
      <c r="V220" s="7"/>
      <c r="W220" s="7"/>
      <c r="X220" s="7"/>
      <c r="Y220" s="7"/>
      <c r="Z220" s="7"/>
    </row>
    <row r="221" spans="1:26" ht="12.75" customHeight="1" x14ac:dyDescent="0.2">
      <c r="A221" s="7"/>
      <c r="B221" s="7"/>
      <c r="C221" s="7"/>
      <c r="D221" s="7"/>
      <c r="E221" s="7"/>
      <c r="F221" s="184"/>
      <c r="G221" s="7"/>
      <c r="H221" s="7"/>
      <c r="I221" s="7"/>
      <c r="J221" s="7"/>
      <c r="K221" s="7"/>
      <c r="L221" s="7"/>
      <c r="M221" s="7"/>
      <c r="N221" s="7"/>
      <c r="O221" s="7"/>
      <c r="P221" s="7"/>
      <c r="Q221" s="7"/>
      <c r="R221" s="7"/>
      <c r="S221" s="7"/>
      <c r="T221" s="7"/>
      <c r="U221" s="7"/>
      <c r="V221" s="7"/>
      <c r="W221" s="7"/>
      <c r="X221" s="7"/>
      <c r="Y221" s="7"/>
      <c r="Z221" s="7"/>
    </row>
    <row r="222" spans="1:26" ht="12.75" customHeight="1" x14ac:dyDescent="0.2">
      <c r="A222" s="7"/>
      <c r="B222" s="7"/>
      <c r="C222" s="7"/>
      <c r="D222" s="7"/>
      <c r="E222" s="7"/>
      <c r="F222" s="184"/>
      <c r="G222" s="7"/>
      <c r="H222" s="7"/>
      <c r="I222" s="7"/>
      <c r="J222" s="7"/>
      <c r="K222" s="7"/>
      <c r="L222" s="7"/>
      <c r="M222" s="7"/>
      <c r="N222" s="7"/>
      <c r="O222" s="7"/>
      <c r="P222" s="7"/>
      <c r="Q222" s="7"/>
      <c r="R222" s="7"/>
      <c r="S222" s="7"/>
      <c r="T222" s="7"/>
      <c r="U222" s="7"/>
      <c r="V222" s="7"/>
      <c r="W222" s="7"/>
      <c r="X222" s="7"/>
      <c r="Y222" s="7"/>
      <c r="Z222" s="7"/>
    </row>
    <row r="223" spans="1:26" ht="12.75" customHeight="1" x14ac:dyDescent="0.2">
      <c r="A223" s="7"/>
      <c r="B223" s="7"/>
      <c r="C223" s="7"/>
      <c r="D223" s="7"/>
      <c r="E223" s="7"/>
      <c r="F223" s="184"/>
      <c r="G223" s="7"/>
      <c r="H223" s="7"/>
      <c r="I223" s="7"/>
      <c r="J223" s="7"/>
      <c r="K223" s="7"/>
      <c r="L223" s="7"/>
      <c r="M223" s="7"/>
      <c r="N223" s="7"/>
      <c r="O223" s="7"/>
      <c r="P223" s="7"/>
      <c r="Q223" s="7"/>
      <c r="R223" s="7"/>
      <c r="S223" s="7"/>
      <c r="T223" s="7"/>
      <c r="U223" s="7"/>
      <c r="V223" s="7"/>
      <c r="W223" s="7"/>
      <c r="X223" s="7"/>
      <c r="Y223" s="7"/>
      <c r="Z223" s="7"/>
    </row>
    <row r="224" spans="1:26" ht="12.75" customHeight="1" x14ac:dyDescent="0.2">
      <c r="A224" s="7"/>
      <c r="B224" s="7"/>
      <c r="C224" s="7"/>
      <c r="D224" s="7"/>
      <c r="E224" s="7"/>
      <c r="F224" s="184"/>
      <c r="G224" s="7"/>
      <c r="H224" s="7"/>
      <c r="I224" s="7"/>
      <c r="J224" s="7"/>
      <c r="K224" s="7"/>
      <c r="L224" s="7"/>
      <c r="M224" s="7"/>
      <c r="N224" s="7"/>
      <c r="O224" s="7"/>
      <c r="P224" s="7"/>
      <c r="Q224" s="7"/>
      <c r="R224" s="7"/>
      <c r="S224" s="7"/>
      <c r="T224" s="7"/>
      <c r="U224" s="7"/>
      <c r="V224" s="7"/>
      <c r="W224" s="7"/>
      <c r="X224" s="7"/>
      <c r="Y224" s="7"/>
      <c r="Z224" s="7"/>
    </row>
    <row r="225" spans="1:26" ht="12.75" customHeight="1" x14ac:dyDescent="0.2">
      <c r="A225" s="7"/>
      <c r="B225" s="7"/>
      <c r="C225" s="7"/>
      <c r="D225" s="7"/>
      <c r="E225" s="7"/>
      <c r="F225" s="184"/>
      <c r="G225" s="7"/>
      <c r="H225" s="7"/>
      <c r="I225" s="7"/>
      <c r="J225" s="7"/>
      <c r="K225" s="7"/>
      <c r="L225" s="7"/>
      <c r="M225" s="7"/>
      <c r="N225" s="7"/>
      <c r="O225" s="7"/>
      <c r="P225" s="7"/>
      <c r="Q225" s="7"/>
      <c r="R225" s="7"/>
      <c r="S225" s="7"/>
      <c r="T225" s="7"/>
      <c r="U225" s="7"/>
      <c r="V225" s="7"/>
      <c r="W225" s="7"/>
      <c r="X225" s="7"/>
      <c r="Y225" s="7"/>
      <c r="Z225" s="7"/>
    </row>
    <row r="226" spans="1:26" ht="12.75" customHeight="1" x14ac:dyDescent="0.2">
      <c r="A226" s="7"/>
      <c r="B226" s="7"/>
      <c r="C226" s="7"/>
      <c r="D226" s="7"/>
      <c r="E226" s="7"/>
      <c r="F226" s="184"/>
      <c r="G226" s="7"/>
      <c r="H226" s="7"/>
      <c r="I226" s="7"/>
      <c r="J226" s="7"/>
      <c r="K226" s="7"/>
      <c r="L226" s="7"/>
      <c r="M226" s="7"/>
      <c r="N226" s="7"/>
      <c r="O226" s="7"/>
      <c r="P226" s="7"/>
      <c r="Q226" s="7"/>
      <c r="R226" s="7"/>
      <c r="S226" s="7"/>
      <c r="T226" s="7"/>
      <c r="U226" s="7"/>
      <c r="V226" s="7"/>
      <c r="W226" s="7"/>
      <c r="X226" s="7"/>
      <c r="Y226" s="7"/>
      <c r="Z226" s="7"/>
    </row>
    <row r="227" spans="1:26" ht="12.75" customHeight="1" x14ac:dyDescent="0.2">
      <c r="A227" s="7"/>
      <c r="B227" s="7"/>
      <c r="C227" s="7"/>
      <c r="D227" s="7"/>
      <c r="E227" s="7"/>
      <c r="F227" s="184"/>
      <c r="G227" s="7"/>
      <c r="H227" s="7"/>
      <c r="I227" s="7"/>
      <c r="J227" s="7"/>
      <c r="K227" s="7"/>
      <c r="L227" s="7"/>
      <c r="M227" s="7"/>
      <c r="N227" s="7"/>
      <c r="O227" s="7"/>
      <c r="P227" s="7"/>
      <c r="Q227" s="7"/>
      <c r="R227" s="7"/>
      <c r="S227" s="7"/>
      <c r="T227" s="7"/>
      <c r="U227" s="7"/>
      <c r="V227" s="7"/>
      <c r="W227" s="7"/>
      <c r="X227" s="7"/>
      <c r="Y227" s="7"/>
      <c r="Z227" s="7"/>
    </row>
    <row r="228" spans="1:26" ht="12.75" customHeight="1" x14ac:dyDescent="0.2">
      <c r="A228" s="7"/>
      <c r="B228" s="7"/>
      <c r="C228" s="7"/>
      <c r="D228" s="7"/>
      <c r="E228" s="7"/>
      <c r="F228" s="184"/>
      <c r="G228" s="7"/>
      <c r="H228" s="7"/>
      <c r="I228" s="7"/>
      <c r="J228" s="7"/>
      <c r="K228" s="7"/>
      <c r="L228" s="7"/>
      <c r="M228" s="7"/>
      <c r="N228" s="7"/>
      <c r="O228" s="7"/>
      <c r="P228" s="7"/>
      <c r="Q228" s="7"/>
      <c r="R228" s="7"/>
      <c r="S228" s="7"/>
      <c r="T228" s="7"/>
      <c r="U228" s="7"/>
      <c r="V228" s="7"/>
      <c r="W228" s="7"/>
      <c r="X228" s="7"/>
      <c r="Y228" s="7"/>
      <c r="Z228" s="7"/>
    </row>
    <row r="229" spans="1:26" ht="12.75" customHeight="1" x14ac:dyDescent="0.2">
      <c r="A229" s="7"/>
      <c r="B229" s="7"/>
      <c r="C229" s="7"/>
      <c r="D229" s="7"/>
      <c r="E229" s="7"/>
      <c r="F229" s="184"/>
      <c r="G229" s="7"/>
      <c r="H229" s="7"/>
      <c r="I229" s="7"/>
      <c r="J229" s="7"/>
      <c r="K229" s="7"/>
      <c r="L229" s="7"/>
      <c r="M229" s="7"/>
      <c r="N229" s="7"/>
      <c r="O229" s="7"/>
      <c r="P229" s="7"/>
      <c r="Q229" s="7"/>
      <c r="R229" s="7"/>
      <c r="S229" s="7"/>
      <c r="T229" s="7"/>
      <c r="U229" s="7"/>
      <c r="V229" s="7"/>
      <c r="W229" s="7"/>
      <c r="X229" s="7"/>
      <c r="Y229" s="7"/>
      <c r="Z229" s="7"/>
    </row>
    <row r="230" spans="1:26" ht="12.75" customHeight="1" x14ac:dyDescent="0.2">
      <c r="A230" s="7"/>
      <c r="B230" s="7"/>
      <c r="C230" s="7"/>
      <c r="D230" s="7"/>
      <c r="E230" s="7"/>
      <c r="F230" s="184"/>
      <c r="G230" s="7"/>
      <c r="H230" s="7"/>
      <c r="I230" s="7"/>
      <c r="J230" s="7"/>
      <c r="K230" s="7"/>
      <c r="L230" s="7"/>
      <c r="M230" s="7"/>
      <c r="N230" s="7"/>
      <c r="O230" s="7"/>
      <c r="P230" s="7"/>
      <c r="Q230" s="7"/>
      <c r="R230" s="7"/>
      <c r="S230" s="7"/>
      <c r="T230" s="7"/>
      <c r="U230" s="7"/>
      <c r="V230" s="7"/>
      <c r="W230" s="7"/>
      <c r="X230" s="7"/>
      <c r="Y230" s="7"/>
      <c r="Z230" s="7"/>
    </row>
    <row r="231" spans="1:26" ht="12.75" customHeight="1" x14ac:dyDescent="0.2">
      <c r="A231" s="7"/>
      <c r="B231" s="7"/>
      <c r="C231" s="7"/>
      <c r="D231" s="7"/>
      <c r="E231" s="7"/>
      <c r="F231" s="184"/>
      <c r="G231" s="7"/>
      <c r="H231" s="7"/>
      <c r="I231" s="7"/>
      <c r="J231" s="7"/>
      <c r="K231" s="7"/>
      <c r="L231" s="7"/>
      <c r="M231" s="7"/>
      <c r="N231" s="7"/>
      <c r="O231" s="7"/>
      <c r="P231" s="7"/>
      <c r="Q231" s="7"/>
      <c r="R231" s="7"/>
      <c r="S231" s="7"/>
      <c r="T231" s="7"/>
      <c r="U231" s="7"/>
      <c r="V231" s="7"/>
      <c r="W231" s="7"/>
      <c r="X231" s="7"/>
      <c r="Y231" s="7"/>
      <c r="Z231" s="7"/>
    </row>
    <row r="232" spans="1:26" ht="12.75" customHeight="1" x14ac:dyDescent="0.2">
      <c r="A232" s="7"/>
      <c r="B232" s="7"/>
      <c r="C232" s="7"/>
      <c r="D232" s="7"/>
      <c r="E232" s="7"/>
      <c r="F232" s="184"/>
      <c r="G232" s="7"/>
      <c r="H232" s="7"/>
      <c r="I232" s="7"/>
      <c r="J232" s="7"/>
      <c r="K232" s="7"/>
      <c r="L232" s="7"/>
      <c r="M232" s="7"/>
      <c r="N232" s="7"/>
      <c r="O232" s="7"/>
      <c r="P232" s="7"/>
      <c r="Q232" s="7"/>
      <c r="R232" s="7"/>
      <c r="S232" s="7"/>
      <c r="T232" s="7"/>
      <c r="U232" s="7"/>
      <c r="V232" s="7"/>
      <c r="W232" s="7"/>
      <c r="X232" s="7"/>
      <c r="Y232" s="7"/>
      <c r="Z232" s="7"/>
    </row>
    <row r="233" spans="1:26" ht="12.75" customHeight="1" x14ac:dyDescent="0.2">
      <c r="A233" s="7"/>
      <c r="B233" s="7"/>
      <c r="C233" s="7"/>
      <c r="D233" s="7"/>
      <c r="E233" s="7"/>
      <c r="F233" s="184"/>
      <c r="G233" s="7"/>
      <c r="H233" s="7"/>
      <c r="I233" s="7"/>
      <c r="J233" s="7"/>
      <c r="K233" s="7"/>
      <c r="L233" s="7"/>
      <c r="M233" s="7"/>
      <c r="N233" s="7"/>
      <c r="O233" s="7"/>
      <c r="P233" s="7"/>
      <c r="Q233" s="7"/>
      <c r="R233" s="7"/>
      <c r="S233" s="7"/>
      <c r="T233" s="7"/>
      <c r="U233" s="7"/>
      <c r="V233" s="7"/>
      <c r="W233" s="7"/>
      <c r="X233" s="7"/>
      <c r="Y233" s="7"/>
      <c r="Z233" s="7"/>
    </row>
    <row r="234" spans="1:26" ht="12.75" customHeight="1" x14ac:dyDescent="0.2">
      <c r="A234" s="7"/>
      <c r="B234" s="7"/>
      <c r="C234" s="7"/>
      <c r="D234" s="7"/>
      <c r="E234" s="7"/>
      <c r="F234" s="184"/>
      <c r="G234" s="7"/>
      <c r="H234" s="7"/>
      <c r="I234" s="7"/>
      <c r="J234" s="7"/>
      <c r="K234" s="7"/>
      <c r="L234" s="7"/>
      <c r="M234" s="7"/>
      <c r="N234" s="7"/>
      <c r="O234" s="7"/>
      <c r="P234" s="7"/>
      <c r="Q234" s="7"/>
      <c r="R234" s="7"/>
      <c r="S234" s="7"/>
      <c r="T234" s="7"/>
      <c r="U234" s="7"/>
      <c r="V234" s="7"/>
      <c r="W234" s="7"/>
      <c r="X234" s="7"/>
      <c r="Y234" s="7"/>
      <c r="Z234" s="7"/>
    </row>
    <row r="235" spans="1:26" ht="12.75" customHeight="1" x14ac:dyDescent="0.2">
      <c r="A235" s="7"/>
      <c r="B235" s="7"/>
      <c r="C235" s="7"/>
      <c r="D235" s="7"/>
      <c r="E235" s="7"/>
      <c r="F235" s="184"/>
      <c r="G235" s="7"/>
      <c r="H235" s="7"/>
      <c r="I235" s="7"/>
      <c r="J235" s="7"/>
      <c r="K235" s="7"/>
      <c r="L235" s="7"/>
      <c r="M235" s="7"/>
      <c r="N235" s="7"/>
      <c r="O235" s="7"/>
      <c r="P235" s="7"/>
      <c r="Q235" s="7"/>
      <c r="R235" s="7"/>
      <c r="S235" s="7"/>
      <c r="T235" s="7"/>
      <c r="U235" s="7"/>
      <c r="V235" s="7"/>
      <c r="W235" s="7"/>
      <c r="X235" s="7"/>
      <c r="Y235" s="7"/>
      <c r="Z235" s="7"/>
    </row>
    <row r="236" spans="1:26" ht="12.75" customHeight="1" x14ac:dyDescent="0.2">
      <c r="A236" s="7"/>
      <c r="B236" s="7"/>
      <c r="C236" s="7"/>
      <c r="D236" s="7"/>
      <c r="E236" s="7"/>
      <c r="F236" s="184"/>
      <c r="G236" s="7"/>
      <c r="H236" s="7"/>
      <c r="I236" s="7"/>
      <c r="J236" s="7"/>
      <c r="K236" s="7"/>
      <c r="L236" s="7"/>
      <c r="M236" s="7"/>
      <c r="N236" s="7"/>
      <c r="O236" s="7"/>
      <c r="P236" s="7"/>
      <c r="Q236" s="7"/>
      <c r="R236" s="7"/>
      <c r="S236" s="7"/>
      <c r="T236" s="7"/>
      <c r="U236" s="7"/>
      <c r="V236" s="7"/>
      <c r="W236" s="7"/>
      <c r="X236" s="7"/>
      <c r="Y236" s="7"/>
      <c r="Z236" s="7"/>
    </row>
    <row r="237" spans="1:26" ht="12.75" customHeight="1" x14ac:dyDescent="0.2">
      <c r="A237" s="7"/>
      <c r="B237" s="7"/>
      <c r="C237" s="7"/>
      <c r="D237" s="7"/>
      <c r="E237" s="7"/>
      <c r="F237" s="184"/>
      <c r="G237" s="7"/>
      <c r="H237" s="7"/>
      <c r="I237" s="7"/>
      <c r="J237" s="7"/>
      <c r="K237" s="7"/>
      <c r="L237" s="7"/>
      <c r="M237" s="7"/>
      <c r="N237" s="7"/>
      <c r="O237" s="7"/>
      <c r="P237" s="7"/>
      <c r="Q237" s="7"/>
      <c r="R237" s="7"/>
      <c r="S237" s="7"/>
      <c r="T237" s="7"/>
      <c r="U237" s="7"/>
      <c r="V237" s="7"/>
      <c r="W237" s="7"/>
      <c r="X237" s="7"/>
      <c r="Y237" s="7"/>
      <c r="Z237" s="7"/>
    </row>
    <row r="238" spans="1:26" ht="12.75" customHeight="1" x14ac:dyDescent="0.2">
      <c r="A238" s="7"/>
      <c r="B238" s="7"/>
      <c r="C238" s="7"/>
      <c r="D238" s="7"/>
      <c r="E238" s="7"/>
      <c r="F238" s="184"/>
      <c r="G238" s="7"/>
      <c r="H238" s="7"/>
      <c r="I238" s="7"/>
      <c r="J238" s="7"/>
      <c r="K238" s="7"/>
      <c r="L238" s="7"/>
      <c r="M238" s="7"/>
      <c r="N238" s="7"/>
      <c r="O238" s="7"/>
      <c r="P238" s="7"/>
      <c r="Q238" s="7"/>
      <c r="R238" s="7"/>
      <c r="S238" s="7"/>
      <c r="T238" s="7"/>
      <c r="U238" s="7"/>
      <c r="V238" s="7"/>
      <c r="W238" s="7"/>
      <c r="X238" s="7"/>
      <c r="Y238" s="7"/>
      <c r="Z238" s="7"/>
    </row>
    <row r="239" spans="1:26" ht="12.75" customHeight="1" x14ac:dyDescent="0.2">
      <c r="A239" s="7"/>
      <c r="B239" s="7"/>
      <c r="C239" s="7"/>
      <c r="D239" s="7"/>
      <c r="E239" s="7"/>
      <c r="F239" s="184"/>
      <c r="G239" s="7"/>
      <c r="H239" s="7"/>
      <c r="I239" s="7"/>
      <c r="J239" s="7"/>
      <c r="K239" s="7"/>
      <c r="L239" s="7"/>
      <c r="M239" s="7"/>
      <c r="N239" s="7"/>
      <c r="O239" s="7"/>
      <c r="P239" s="7"/>
      <c r="Q239" s="7"/>
      <c r="R239" s="7"/>
      <c r="S239" s="7"/>
      <c r="T239" s="7"/>
      <c r="U239" s="7"/>
      <c r="V239" s="7"/>
      <c r="W239" s="7"/>
      <c r="X239" s="7"/>
      <c r="Y239" s="7"/>
      <c r="Z239" s="7"/>
    </row>
    <row r="240" spans="1:26" ht="12.75" customHeight="1" x14ac:dyDescent="0.2">
      <c r="A240" s="7"/>
      <c r="B240" s="7"/>
      <c r="C240" s="7"/>
      <c r="D240" s="7"/>
      <c r="E240" s="7"/>
      <c r="F240" s="184"/>
      <c r="G240" s="7"/>
      <c r="H240" s="7"/>
      <c r="I240" s="7"/>
      <c r="J240" s="7"/>
      <c r="K240" s="7"/>
      <c r="L240" s="7"/>
      <c r="M240" s="7"/>
      <c r="N240" s="7"/>
      <c r="O240" s="7"/>
      <c r="P240" s="7"/>
      <c r="Q240" s="7"/>
      <c r="R240" s="7"/>
      <c r="S240" s="7"/>
      <c r="T240" s="7"/>
      <c r="U240" s="7"/>
      <c r="V240" s="7"/>
      <c r="W240" s="7"/>
      <c r="X240" s="7"/>
      <c r="Y240" s="7"/>
      <c r="Z240" s="7"/>
    </row>
    <row r="241" spans="1:26" ht="12.75" customHeight="1" x14ac:dyDescent="0.2">
      <c r="A241" s="7"/>
      <c r="B241" s="7"/>
      <c r="C241" s="7"/>
      <c r="D241" s="7"/>
      <c r="E241" s="7"/>
      <c r="F241" s="184"/>
      <c r="G241" s="7"/>
      <c r="H241" s="7"/>
      <c r="I241" s="7"/>
      <c r="J241" s="7"/>
      <c r="K241" s="7"/>
      <c r="L241" s="7"/>
      <c r="M241" s="7"/>
      <c r="N241" s="7"/>
      <c r="O241" s="7"/>
      <c r="P241" s="7"/>
      <c r="Q241" s="7"/>
      <c r="R241" s="7"/>
      <c r="S241" s="7"/>
      <c r="T241" s="7"/>
      <c r="U241" s="7"/>
      <c r="V241" s="7"/>
      <c r="W241" s="7"/>
      <c r="X241" s="7"/>
      <c r="Y241" s="7"/>
      <c r="Z241" s="7"/>
    </row>
    <row r="242" spans="1:26" ht="12.75" customHeight="1" x14ac:dyDescent="0.2">
      <c r="A242" s="7"/>
      <c r="B242" s="7"/>
      <c r="C242" s="7"/>
      <c r="D242" s="7"/>
      <c r="E242" s="7"/>
      <c r="F242" s="184"/>
      <c r="G242" s="7"/>
      <c r="H242" s="7"/>
      <c r="I242" s="7"/>
      <c r="J242" s="7"/>
      <c r="K242" s="7"/>
      <c r="L242" s="7"/>
      <c r="M242" s="7"/>
      <c r="N242" s="7"/>
      <c r="O242" s="7"/>
      <c r="P242" s="7"/>
      <c r="Q242" s="7"/>
      <c r="R242" s="7"/>
      <c r="S242" s="7"/>
      <c r="T242" s="7"/>
      <c r="U242" s="7"/>
      <c r="V242" s="7"/>
      <c r="W242" s="7"/>
      <c r="X242" s="7"/>
      <c r="Y242" s="7"/>
      <c r="Z242" s="7"/>
    </row>
    <row r="243" spans="1:26" ht="12.75" customHeight="1" x14ac:dyDescent="0.2">
      <c r="A243" s="7"/>
      <c r="B243" s="7"/>
      <c r="C243" s="7"/>
      <c r="D243" s="7"/>
      <c r="E243" s="7"/>
      <c r="F243" s="184"/>
      <c r="G243" s="7"/>
      <c r="H243" s="7"/>
      <c r="I243" s="7"/>
      <c r="J243" s="7"/>
      <c r="K243" s="7"/>
      <c r="L243" s="7"/>
      <c r="M243" s="7"/>
      <c r="N243" s="7"/>
      <c r="O243" s="7"/>
      <c r="P243" s="7"/>
      <c r="Q243" s="7"/>
      <c r="R243" s="7"/>
      <c r="S243" s="7"/>
      <c r="T243" s="7"/>
      <c r="U243" s="7"/>
      <c r="V243" s="7"/>
      <c r="W243" s="7"/>
      <c r="X243" s="7"/>
      <c r="Y243" s="7"/>
      <c r="Z243" s="7"/>
    </row>
    <row r="244" spans="1:26" ht="12.75" customHeight="1" x14ac:dyDescent="0.2">
      <c r="A244" s="7"/>
      <c r="B244" s="7"/>
      <c r="C244" s="7"/>
      <c r="D244" s="7"/>
      <c r="E244" s="7"/>
      <c r="F244" s="184"/>
      <c r="G244" s="7"/>
      <c r="H244" s="7"/>
      <c r="I244" s="7"/>
      <c r="J244" s="7"/>
      <c r="K244" s="7"/>
      <c r="L244" s="7"/>
      <c r="M244" s="7"/>
      <c r="N244" s="7"/>
      <c r="O244" s="7"/>
      <c r="P244" s="7"/>
      <c r="Q244" s="7"/>
      <c r="R244" s="7"/>
      <c r="S244" s="7"/>
      <c r="T244" s="7"/>
      <c r="U244" s="7"/>
      <c r="V244" s="7"/>
      <c r="W244" s="7"/>
      <c r="X244" s="7"/>
      <c r="Y244" s="7"/>
      <c r="Z244" s="7"/>
    </row>
    <row r="245" spans="1:26" ht="12.75" customHeight="1" x14ac:dyDescent="0.2">
      <c r="A245" s="7"/>
      <c r="B245" s="7"/>
      <c r="C245" s="7"/>
      <c r="D245" s="7"/>
      <c r="E245" s="7"/>
      <c r="F245" s="184"/>
      <c r="G245" s="7"/>
      <c r="H245" s="7"/>
      <c r="I245" s="7"/>
      <c r="J245" s="7"/>
      <c r="K245" s="7"/>
      <c r="L245" s="7"/>
      <c r="M245" s="7"/>
      <c r="N245" s="7"/>
      <c r="O245" s="7"/>
      <c r="P245" s="7"/>
      <c r="Q245" s="7"/>
      <c r="R245" s="7"/>
      <c r="S245" s="7"/>
      <c r="T245" s="7"/>
      <c r="U245" s="7"/>
      <c r="V245" s="7"/>
      <c r="W245" s="7"/>
      <c r="X245" s="7"/>
      <c r="Y245" s="7"/>
      <c r="Z245" s="7"/>
    </row>
    <row r="246" spans="1:26" ht="12.75" customHeight="1" x14ac:dyDescent="0.2">
      <c r="A246" s="7"/>
      <c r="B246" s="7"/>
      <c r="C246" s="7"/>
      <c r="D246" s="7"/>
      <c r="E246" s="7"/>
      <c r="F246" s="184"/>
      <c r="G246" s="7"/>
      <c r="H246" s="7"/>
      <c r="I246" s="7"/>
      <c r="J246" s="7"/>
      <c r="K246" s="7"/>
      <c r="L246" s="7"/>
      <c r="M246" s="7"/>
      <c r="N246" s="7"/>
      <c r="O246" s="7"/>
      <c r="P246" s="7"/>
      <c r="Q246" s="7"/>
      <c r="R246" s="7"/>
      <c r="S246" s="7"/>
      <c r="T246" s="7"/>
      <c r="U246" s="7"/>
      <c r="V246" s="7"/>
      <c r="W246" s="7"/>
      <c r="X246" s="7"/>
      <c r="Y246" s="7"/>
      <c r="Z246" s="7"/>
    </row>
    <row r="247" spans="1:26" ht="12.75" customHeight="1" x14ac:dyDescent="0.2">
      <c r="A247" s="7"/>
      <c r="B247" s="7"/>
      <c r="C247" s="7"/>
      <c r="D247" s="7"/>
      <c r="E247" s="7"/>
      <c r="F247" s="184"/>
      <c r="G247" s="7"/>
      <c r="H247" s="7"/>
      <c r="I247" s="7"/>
      <c r="J247" s="7"/>
      <c r="K247" s="7"/>
      <c r="L247" s="7"/>
      <c r="M247" s="7"/>
      <c r="N247" s="7"/>
      <c r="O247" s="7"/>
      <c r="P247" s="7"/>
      <c r="Q247" s="7"/>
      <c r="R247" s="7"/>
      <c r="S247" s="7"/>
      <c r="T247" s="7"/>
      <c r="U247" s="7"/>
      <c r="V247" s="7"/>
      <c r="W247" s="7"/>
      <c r="X247" s="7"/>
      <c r="Y247" s="7"/>
      <c r="Z247" s="7"/>
    </row>
    <row r="248" spans="1:26" ht="12.75" customHeight="1" x14ac:dyDescent="0.2">
      <c r="A248" s="7"/>
      <c r="B248" s="7"/>
      <c r="C248" s="7"/>
      <c r="D248" s="7"/>
      <c r="E248" s="7"/>
      <c r="F248" s="184"/>
      <c r="G248" s="7"/>
      <c r="H248" s="7"/>
      <c r="I248" s="7"/>
      <c r="J248" s="7"/>
      <c r="K248" s="7"/>
      <c r="L248" s="7"/>
      <c r="M248" s="7"/>
      <c r="N248" s="7"/>
      <c r="O248" s="7"/>
      <c r="P248" s="7"/>
      <c r="Q248" s="7"/>
      <c r="R248" s="7"/>
      <c r="S248" s="7"/>
      <c r="T248" s="7"/>
      <c r="U248" s="7"/>
      <c r="V248" s="7"/>
      <c r="W248" s="7"/>
      <c r="X248" s="7"/>
      <c r="Y248" s="7"/>
      <c r="Z248" s="7"/>
    </row>
    <row r="249" spans="1:26" ht="12.75" customHeight="1" x14ac:dyDescent="0.2">
      <c r="A249" s="7"/>
      <c r="B249" s="7"/>
      <c r="C249" s="7"/>
      <c r="D249" s="7"/>
      <c r="E249" s="7"/>
      <c r="F249" s="184"/>
      <c r="G249" s="7"/>
      <c r="H249" s="7"/>
      <c r="I249" s="7"/>
      <c r="J249" s="7"/>
      <c r="K249" s="7"/>
      <c r="L249" s="7"/>
      <c r="M249" s="7"/>
      <c r="N249" s="7"/>
      <c r="O249" s="7"/>
      <c r="P249" s="7"/>
      <c r="Q249" s="7"/>
      <c r="R249" s="7"/>
      <c r="S249" s="7"/>
      <c r="T249" s="7"/>
      <c r="U249" s="7"/>
      <c r="V249" s="7"/>
      <c r="W249" s="7"/>
      <c r="X249" s="7"/>
      <c r="Y249" s="7"/>
      <c r="Z249" s="7"/>
    </row>
    <row r="250" spans="1:26" ht="12.75" customHeight="1" x14ac:dyDescent="0.2">
      <c r="A250" s="7"/>
      <c r="B250" s="7"/>
      <c r="C250" s="7"/>
      <c r="D250" s="7"/>
      <c r="E250" s="7"/>
      <c r="F250" s="184"/>
      <c r="G250" s="7"/>
      <c r="H250" s="7"/>
      <c r="I250" s="7"/>
      <c r="J250" s="7"/>
      <c r="K250" s="7"/>
      <c r="L250" s="7"/>
      <c r="M250" s="7"/>
      <c r="N250" s="7"/>
      <c r="O250" s="7"/>
      <c r="P250" s="7"/>
      <c r="Q250" s="7"/>
      <c r="R250" s="7"/>
      <c r="S250" s="7"/>
      <c r="T250" s="7"/>
      <c r="U250" s="7"/>
      <c r="V250" s="7"/>
      <c r="W250" s="7"/>
      <c r="X250" s="7"/>
      <c r="Y250" s="7"/>
      <c r="Z250" s="7"/>
    </row>
    <row r="251" spans="1:26" ht="12.75" customHeight="1" x14ac:dyDescent="0.2">
      <c r="A251" s="7"/>
      <c r="B251" s="7"/>
      <c r="C251" s="7"/>
      <c r="D251" s="7"/>
      <c r="E251" s="7"/>
      <c r="F251" s="184"/>
      <c r="G251" s="7"/>
      <c r="H251" s="7"/>
      <c r="I251" s="7"/>
      <c r="J251" s="7"/>
      <c r="K251" s="7"/>
      <c r="L251" s="7"/>
      <c r="M251" s="7"/>
      <c r="N251" s="7"/>
      <c r="O251" s="7"/>
      <c r="P251" s="7"/>
      <c r="Q251" s="7"/>
      <c r="R251" s="7"/>
      <c r="S251" s="7"/>
      <c r="T251" s="7"/>
      <c r="U251" s="7"/>
      <c r="V251" s="7"/>
      <c r="W251" s="7"/>
      <c r="X251" s="7"/>
      <c r="Y251" s="7"/>
      <c r="Z251" s="7"/>
    </row>
    <row r="252" spans="1:26" ht="12.75" customHeight="1" x14ac:dyDescent="0.2">
      <c r="A252" s="7"/>
      <c r="B252" s="7"/>
      <c r="C252" s="7"/>
      <c r="D252" s="7"/>
      <c r="E252" s="7"/>
      <c r="F252" s="184"/>
      <c r="G252" s="7"/>
      <c r="H252" s="7"/>
      <c r="I252" s="7"/>
      <c r="J252" s="7"/>
      <c r="K252" s="7"/>
      <c r="L252" s="7"/>
      <c r="M252" s="7"/>
      <c r="N252" s="7"/>
      <c r="O252" s="7"/>
      <c r="P252" s="7"/>
      <c r="Q252" s="7"/>
      <c r="R252" s="7"/>
      <c r="S252" s="7"/>
      <c r="T252" s="7"/>
      <c r="U252" s="7"/>
      <c r="V252" s="7"/>
      <c r="W252" s="7"/>
      <c r="X252" s="7"/>
      <c r="Y252" s="7"/>
      <c r="Z252" s="7"/>
    </row>
    <row r="253" spans="1:26" ht="12.75" customHeight="1" x14ac:dyDescent="0.2">
      <c r="A253" s="7"/>
      <c r="B253" s="7"/>
      <c r="C253" s="7"/>
      <c r="D253" s="7"/>
      <c r="E253" s="7"/>
      <c r="F253" s="184"/>
      <c r="G253" s="7"/>
      <c r="H253" s="7"/>
      <c r="I253" s="7"/>
      <c r="J253" s="7"/>
      <c r="K253" s="7"/>
      <c r="L253" s="7"/>
      <c r="M253" s="7"/>
      <c r="N253" s="7"/>
      <c r="O253" s="7"/>
      <c r="P253" s="7"/>
      <c r="Q253" s="7"/>
      <c r="R253" s="7"/>
      <c r="S253" s="7"/>
      <c r="T253" s="7"/>
      <c r="U253" s="7"/>
      <c r="V253" s="7"/>
      <c r="W253" s="7"/>
      <c r="X253" s="7"/>
      <c r="Y253" s="7"/>
      <c r="Z253" s="7"/>
    </row>
    <row r="254" spans="1:26" ht="12.75" customHeight="1" x14ac:dyDescent="0.2">
      <c r="A254" s="7"/>
      <c r="B254" s="7"/>
      <c r="C254" s="7"/>
      <c r="D254" s="7"/>
      <c r="E254" s="7"/>
      <c r="F254" s="184"/>
      <c r="G254" s="7"/>
      <c r="H254" s="7"/>
      <c r="I254" s="7"/>
      <c r="J254" s="7"/>
      <c r="K254" s="7"/>
      <c r="L254" s="7"/>
      <c r="M254" s="7"/>
      <c r="N254" s="7"/>
      <c r="O254" s="7"/>
      <c r="P254" s="7"/>
      <c r="Q254" s="7"/>
      <c r="R254" s="7"/>
      <c r="S254" s="7"/>
      <c r="T254" s="7"/>
      <c r="U254" s="7"/>
      <c r="V254" s="7"/>
      <c r="W254" s="7"/>
      <c r="X254" s="7"/>
      <c r="Y254" s="7"/>
      <c r="Z254" s="7"/>
    </row>
    <row r="255" spans="1:26" ht="12.75" customHeight="1" x14ac:dyDescent="0.2">
      <c r="A255" s="7"/>
      <c r="B255" s="7"/>
      <c r="C255" s="7"/>
      <c r="D255" s="7"/>
      <c r="E255" s="7"/>
      <c r="F255" s="184"/>
      <c r="G255" s="7"/>
      <c r="H255" s="7"/>
      <c r="I255" s="7"/>
      <c r="J255" s="7"/>
      <c r="K255" s="7"/>
      <c r="L255" s="7"/>
      <c r="M255" s="7"/>
      <c r="N255" s="7"/>
      <c r="O255" s="7"/>
      <c r="P255" s="7"/>
      <c r="Q255" s="7"/>
      <c r="R255" s="7"/>
      <c r="S255" s="7"/>
      <c r="T255" s="7"/>
      <c r="U255" s="7"/>
      <c r="V255" s="7"/>
      <c r="W255" s="7"/>
      <c r="X255" s="7"/>
      <c r="Y255" s="7"/>
      <c r="Z255" s="7"/>
    </row>
    <row r="256" spans="1:26" ht="12.75" customHeight="1" x14ac:dyDescent="0.2">
      <c r="A256" s="7"/>
      <c r="B256" s="7"/>
      <c r="C256" s="7"/>
      <c r="D256" s="7"/>
      <c r="E256" s="7"/>
      <c r="F256" s="184"/>
      <c r="G256" s="7"/>
      <c r="H256" s="7"/>
      <c r="I256" s="7"/>
      <c r="J256" s="7"/>
      <c r="K256" s="7"/>
      <c r="L256" s="7"/>
      <c r="M256" s="7"/>
      <c r="N256" s="7"/>
      <c r="O256" s="7"/>
      <c r="P256" s="7"/>
      <c r="Q256" s="7"/>
      <c r="R256" s="7"/>
      <c r="S256" s="7"/>
      <c r="T256" s="7"/>
      <c r="U256" s="7"/>
      <c r="V256" s="7"/>
      <c r="W256" s="7"/>
      <c r="X256" s="7"/>
      <c r="Y256" s="7"/>
      <c r="Z256" s="7"/>
    </row>
    <row r="257" spans="1:26" ht="12.75" customHeight="1" x14ac:dyDescent="0.2">
      <c r="A257" s="7"/>
      <c r="B257" s="7"/>
      <c r="C257" s="7"/>
      <c r="D257" s="7"/>
      <c r="E257" s="7"/>
      <c r="F257" s="184"/>
      <c r="G257" s="7"/>
      <c r="H257" s="7"/>
      <c r="I257" s="7"/>
      <c r="J257" s="7"/>
      <c r="K257" s="7"/>
      <c r="L257" s="7"/>
      <c r="M257" s="7"/>
      <c r="N257" s="7"/>
      <c r="O257" s="7"/>
      <c r="P257" s="7"/>
      <c r="Q257" s="7"/>
      <c r="R257" s="7"/>
      <c r="S257" s="7"/>
      <c r="T257" s="7"/>
      <c r="U257" s="7"/>
      <c r="V257" s="7"/>
      <c r="W257" s="7"/>
      <c r="X257" s="7"/>
      <c r="Y257" s="7"/>
      <c r="Z257" s="7"/>
    </row>
    <row r="258" spans="1:26" ht="12.75" customHeight="1" x14ac:dyDescent="0.2">
      <c r="A258" s="7"/>
      <c r="B258" s="7"/>
      <c r="C258" s="7"/>
      <c r="D258" s="7"/>
      <c r="E258" s="7"/>
      <c r="F258" s="184"/>
      <c r="G258" s="7"/>
      <c r="H258" s="7"/>
      <c r="I258" s="7"/>
      <c r="J258" s="7"/>
      <c r="K258" s="7"/>
      <c r="L258" s="7"/>
      <c r="M258" s="7"/>
      <c r="N258" s="7"/>
      <c r="O258" s="7"/>
      <c r="P258" s="7"/>
      <c r="Q258" s="7"/>
      <c r="R258" s="7"/>
      <c r="S258" s="7"/>
      <c r="T258" s="7"/>
      <c r="U258" s="7"/>
      <c r="V258" s="7"/>
      <c r="W258" s="7"/>
      <c r="X258" s="7"/>
      <c r="Y258" s="7"/>
      <c r="Z258" s="7"/>
    </row>
    <row r="259" spans="1:26" ht="12.75" customHeight="1" x14ac:dyDescent="0.2">
      <c r="A259" s="7"/>
      <c r="B259" s="7"/>
      <c r="C259" s="7"/>
      <c r="D259" s="7"/>
      <c r="E259" s="7"/>
      <c r="F259" s="184"/>
      <c r="G259" s="7"/>
      <c r="H259" s="7"/>
      <c r="I259" s="7"/>
      <c r="J259" s="7"/>
      <c r="K259" s="7"/>
      <c r="L259" s="7"/>
      <c r="M259" s="7"/>
      <c r="N259" s="7"/>
      <c r="O259" s="7"/>
      <c r="P259" s="7"/>
      <c r="Q259" s="7"/>
      <c r="R259" s="7"/>
      <c r="S259" s="7"/>
      <c r="T259" s="7"/>
      <c r="U259" s="7"/>
      <c r="V259" s="7"/>
      <c r="W259" s="7"/>
      <c r="X259" s="7"/>
      <c r="Y259" s="7"/>
      <c r="Z259" s="7"/>
    </row>
    <row r="260" spans="1:26" ht="12.75" customHeight="1" x14ac:dyDescent="0.2">
      <c r="A260" s="7"/>
      <c r="B260" s="7"/>
      <c r="C260" s="7"/>
      <c r="D260" s="7"/>
      <c r="E260" s="7"/>
      <c r="F260" s="184"/>
      <c r="G260" s="7"/>
      <c r="H260" s="7"/>
      <c r="I260" s="7"/>
      <c r="J260" s="7"/>
      <c r="K260" s="7"/>
      <c r="L260" s="7"/>
      <c r="M260" s="7"/>
      <c r="N260" s="7"/>
      <c r="O260" s="7"/>
      <c r="P260" s="7"/>
      <c r="Q260" s="7"/>
      <c r="R260" s="7"/>
      <c r="S260" s="7"/>
      <c r="T260" s="7"/>
      <c r="U260" s="7"/>
      <c r="V260" s="7"/>
      <c r="W260" s="7"/>
      <c r="X260" s="7"/>
      <c r="Y260" s="7"/>
      <c r="Z260" s="7"/>
    </row>
    <row r="261" spans="1:26" ht="12.75" customHeight="1" x14ac:dyDescent="0.2">
      <c r="A261" s="7"/>
      <c r="B261" s="7"/>
      <c r="C261" s="7"/>
      <c r="D261" s="7"/>
      <c r="E261" s="7"/>
      <c r="F261" s="184"/>
      <c r="G261" s="7"/>
      <c r="H261" s="7"/>
      <c r="I261" s="7"/>
      <c r="J261" s="7"/>
      <c r="K261" s="7"/>
      <c r="L261" s="7"/>
      <c r="M261" s="7"/>
      <c r="N261" s="7"/>
      <c r="O261" s="7"/>
      <c r="P261" s="7"/>
      <c r="Q261" s="7"/>
      <c r="R261" s="7"/>
      <c r="S261" s="7"/>
      <c r="T261" s="7"/>
      <c r="U261" s="7"/>
      <c r="V261" s="7"/>
      <c r="W261" s="7"/>
      <c r="X261" s="7"/>
      <c r="Y261" s="7"/>
      <c r="Z261" s="7"/>
    </row>
    <row r="262" spans="1:26" ht="12.75" customHeight="1" x14ac:dyDescent="0.2">
      <c r="A262" s="7"/>
      <c r="B262" s="7"/>
      <c r="C262" s="7"/>
      <c r="D262" s="7"/>
      <c r="E262" s="7"/>
      <c r="F262" s="184"/>
      <c r="G262" s="7"/>
      <c r="H262" s="7"/>
      <c r="I262" s="7"/>
      <c r="J262" s="7"/>
      <c r="K262" s="7"/>
      <c r="L262" s="7"/>
      <c r="M262" s="7"/>
      <c r="N262" s="7"/>
      <c r="O262" s="7"/>
      <c r="P262" s="7"/>
      <c r="Q262" s="7"/>
      <c r="R262" s="7"/>
      <c r="S262" s="7"/>
      <c r="T262" s="7"/>
      <c r="U262" s="7"/>
      <c r="V262" s="7"/>
      <c r="W262" s="7"/>
      <c r="X262" s="7"/>
      <c r="Y262" s="7"/>
      <c r="Z262" s="7"/>
    </row>
    <row r="263" spans="1:26" ht="12.75" customHeight="1" x14ac:dyDescent="0.2"/>
    <row r="264" spans="1:26" ht="12.75" customHeight="1" x14ac:dyDescent="0.2"/>
    <row r="265" spans="1:26" ht="12.75" customHeight="1" x14ac:dyDescent="0.2"/>
    <row r="266" spans="1:26" ht="12.75" customHeight="1" x14ac:dyDescent="0.2"/>
    <row r="267" spans="1:26" ht="12.75" customHeight="1" x14ac:dyDescent="0.2"/>
    <row r="268" spans="1:26" ht="12.75" customHeight="1" x14ac:dyDescent="0.2"/>
    <row r="269" spans="1:26" ht="12.75" customHeight="1" x14ac:dyDescent="0.2"/>
    <row r="270" spans="1:26" ht="12.75" customHeight="1" x14ac:dyDescent="0.2"/>
    <row r="271" spans="1:26" ht="12.75" customHeight="1" x14ac:dyDescent="0.2"/>
    <row r="272" spans="1:26"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sheetData>
  <mergeCells count="46">
    <mergeCell ref="A59:E59"/>
    <mergeCell ref="A60:E60"/>
    <mergeCell ref="A61:E61"/>
    <mergeCell ref="A62:E62"/>
    <mergeCell ref="A50:E50"/>
    <mergeCell ref="A51:E51"/>
    <mergeCell ref="A52:E52"/>
    <mergeCell ref="A53:E53"/>
    <mergeCell ref="A54:E54"/>
    <mergeCell ref="A56:H56"/>
    <mergeCell ref="A58:E58"/>
    <mergeCell ref="A44:G44"/>
    <mergeCell ref="A46:E46"/>
    <mergeCell ref="A47:E47"/>
    <mergeCell ref="A48:E48"/>
    <mergeCell ref="A49:E49"/>
    <mergeCell ref="A38:E38"/>
    <mergeCell ref="A39:E39"/>
    <mergeCell ref="A40:E40"/>
    <mergeCell ref="A41:E41"/>
    <mergeCell ref="A42:E42"/>
    <mergeCell ref="A30:E30"/>
    <mergeCell ref="A31:E31"/>
    <mergeCell ref="A35:E35"/>
    <mergeCell ref="A36:E36"/>
    <mergeCell ref="A37:E37"/>
    <mergeCell ref="A23:E23"/>
    <mergeCell ref="A25:G25"/>
    <mergeCell ref="A27:E27"/>
    <mergeCell ref="A28:E28"/>
    <mergeCell ref="A29:E29"/>
    <mergeCell ref="A17:E17"/>
    <mergeCell ref="A18:E18"/>
    <mergeCell ref="A19:E19"/>
    <mergeCell ref="A20:E20"/>
    <mergeCell ref="A22:E22"/>
    <mergeCell ref="A8:E9"/>
    <mergeCell ref="A11:H11"/>
    <mergeCell ref="A13:G13"/>
    <mergeCell ref="A15:E15"/>
    <mergeCell ref="A16:E16"/>
    <mergeCell ref="A1:H1"/>
    <mergeCell ref="A2:H2"/>
    <mergeCell ref="A3:H3"/>
    <mergeCell ref="A5:H5"/>
    <mergeCell ref="A6:H6"/>
  </mergeCells>
  <conditionalFormatting sqref="G8">
    <cfRule type="expression" dxfId="1" priority="1">
      <formula>$F$8&lt;&gt;""</formula>
    </cfRule>
  </conditionalFormatting>
  <conditionalFormatting sqref="G9">
    <cfRule type="expression" dxfId="0" priority="2">
      <formula>$F$9&lt;&gt;""</formula>
    </cfRule>
  </conditionalFormatting>
  <printOptions horizontalCentered="1"/>
  <pageMargins left="0.51181102362204722" right="0.39370078740157483" top="0.78740157480314965" bottom="0.78740157480314965" header="0" footer="0"/>
  <pageSetup paperSize="9" orientation="portrait"/>
  <headerFooter>
    <oddFooter>&amp;LSACCON/CPC/SECAD&amp;R&amp;A Página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Z1000"/>
  <sheetViews>
    <sheetView showGridLines="0" workbookViewId="0"/>
  </sheetViews>
  <sheetFormatPr defaultColWidth="12.5703125" defaultRowHeight="15" customHeight="1" x14ac:dyDescent="0.2"/>
  <cols>
    <col min="1" max="1" width="41.5703125" customWidth="1"/>
    <col min="2" max="2" width="20" customWidth="1"/>
    <col min="3" max="3" width="9.140625" hidden="1" customWidth="1"/>
    <col min="4" max="4" width="18.42578125" hidden="1" customWidth="1"/>
    <col min="5" max="5" width="19.5703125" hidden="1" customWidth="1"/>
    <col min="6" max="6" width="9.140625" hidden="1" customWidth="1"/>
    <col min="7" max="22" width="8.5703125" hidden="1" customWidth="1"/>
    <col min="23" max="26" width="12.5703125" hidden="1"/>
  </cols>
  <sheetData>
    <row r="1" spans="1:22" x14ac:dyDescent="0.25">
      <c r="A1" s="546" t="str">
        <f>'POSTOS e RESUMO'!A1:P1</f>
        <v>TRIBUNAL REGIONAL ELEITORAL DO PARANÁ</v>
      </c>
      <c r="B1" s="495"/>
      <c r="C1" s="185"/>
      <c r="D1" s="7"/>
      <c r="E1" s="185"/>
      <c r="F1" s="185"/>
      <c r="G1" s="185"/>
      <c r="H1" s="185"/>
      <c r="I1" s="185"/>
      <c r="J1" s="185"/>
      <c r="K1" s="185"/>
      <c r="L1" s="185"/>
      <c r="M1" s="185"/>
      <c r="N1" s="185"/>
      <c r="O1" s="185"/>
      <c r="P1" s="185"/>
      <c r="Q1" s="185"/>
      <c r="R1" s="185"/>
      <c r="S1" s="185"/>
      <c r="T1" s="185"/>
      <c r="U1" s="185"/>
      <c r="V1" s="185"/>
    </row>
    <row r="2" spans="1:22" ht="14.25" x14ac:dyDescent="0.2">
      <c r="A2" s="547" t="str">
        <f>'POSTOS e RESUMO'!A2:P2</f>
        <v xml:space="preserve">PLANILHA DE CUSTOS E FORMAÇÃO DE PREÇOS - ESTIMATIVA TRE </v>
      </c>
      <c r="B2" s="495"/>
      <c r="C2" s="185"/>
      <c r="D2" s="7"/>
      <c r="E2" s="185"/>
      <c r="F2" s="185"/>
      <c r="G2" s="185"/>
      <c r="H2" s="185"/>
      <c r="I2" s="185"/>
      <c r="J2" s="185"/>
      <c r="K2" s="185"/>
      <c r="L2" s="185"/>
      <c r="M2" s="185"/>
      <c r="N2" s="185"/>
      <c r="O2" s="185"/>
      <c r="P2" s="185"/>
      <c r="Q2" s="185"/>
      <c r="R2" s="185"/>
      <c r="S2" s="185"/>
      <c r="T2" s="185"/>
      <c r="U2" s="185"/>
      <c r="V2" s="185"/>
    </row>
    <row r="3" spans="1:22" ht="14.25" x14ac:dyDescent="0.2">
      <c r="A3" s="548" t="str">
        <f>'POSTOS e RESUMO'!A3:P3</f>
        <v>Médico, Psicólogo e Assistente Social</v>
      </c>
      <c r="B3" s="495"/>
      <c r="C3" s="185"/>
      <c r="D3" s="7"/>
      <c r="E3" s="185"/>
      <c r="F3" s="185"/>
      <c r="G3" s="185"/>
      <c r="H3" s="185"/>
      <c r="I3" s="185"/>
      <c r="J3" s="185"/>
      <c r="K3" s="185"/>
      <c r="L3" s="185"/>
      <c r="M3" s="185"/>
      <c r="N3" s="185"/>
      <c r="O3" s="185"/>
      <c r="P3" s="185"/>
      <c r="Q3" s="185"/>
      <c r="R3" s="185"/>
      <c r="S3" s="185"/>
      <c r="T3" s="185"/>
      <c r="U3" s="185"/>
      <c r="V3" s="185"/>
    </row>
    <row r="4" spans="1:22" ht="14.25" x14ac:dyDescent="0.2">
      <c r="A4" s="549"/>
      <c r="B4" s="495"/>
      <c r="C4" s="185"/>
      <c r="D4" s="7"/>
      <c r="E4" s="185"/>
      <c r="F4" s="185"/>
      <c r="G4" s="185"/>
      <c r="H4" s="185"/>
      <c r="I4" s="185"/>
      <c r="J4" s="185"/>
      <c r="K4" s="185"/>
      <c r="L4" s="185"/>
      <c r="M4" s="185"/>
      <c r="N4" s="185"/>
      <c r="O4" s="185"/>
      <c r="P4" s="185"/>
      <c r="Q4" s="185"/>
      <c r="R4" s="185"/>
      <c r="S4" s="185"/>
      <c r="T4" s="185"/>
      <c r="U4" s="185"/>
      <c r="V4" s="185"/>
    </row>
    <row r="5" spans="1:22" ht="15" customHeight="1" x14ac:dyDescent="0.2">
      <c r="A5" s="550" t="str">
        <f>'POSTOS e RESUMO'!A8:P8</f>
        <v>NOME DA EMPRESA</v>
      </c>
      <c r="B5" s="468"/>
      <c r="C5" s="185"/>
      <c r="D5" s="7"/>
      <c r="E5" s="185"/>
      <c r="F5" s="185"/>
      <c r="G5" s="185"/>
      <c r="H5" s="185"/>
      <c r="I5" s="185"/>
      <c r="J5" s="185"/>
      <c r="K5" s="185"/>
      <c r="L5" s="185"/>
      <c r="M5" s="185"/>
      <c r="N5" s="185"/>
      <c r="O5" s="185"/>
      <c r="P5" s="185"/>
      <c r="Q5" s="185"/>
      <c r="R5" s="185"/>
      <c r="S5" s="185"/>
      <c r="T5" s="185"/>
      <c r="U5" s="185"/>
      <c r="V5" s="185"/>
    </row>
    <row r="6" spans="1:22" ht="15" customHeight="1" x14ac:dyDescent="0.2">
      <c r="A6" s="551" t="str">
        <f>'POSTOS e RESUMO'!A9:P9</f>
        <v>CNPJ</v>
      </c>
      <c r="B6" s="471"/>
      <c r="C6" s="185"/>
      <c r="D6" s="7"/>
      <c r="E6" s="185"/>
      <c r="F6" s="185"/>
      <c r="G6" s="185"/>
      <c r="H6" s="185"/>
      <c r="I6" s="185"/>
      <c r="J6" s="185"/>
      <c r="K6" s="185"/>
      <c r="L6" s="185"/>
      <c r="M6" s="185"/>
      <c r="N6" s="185"/>
      <c r="O6" s="185"/>
      <c r="P6" s="185"/>
      <c r="Q6" s="185"/>
      <c r="R6" s="185"/>
      <c r="S6" s="185"/>
      <c r="T6" s="185"/>
      <c r="U6" s="185"/>
      <c r="V6" s="185"/>
    </row>
    <row r="7" spans="1:22" ht="14.25" x14ac:dyDescent="0.2">
      <c r="A7" s="186"/>
      <c r="B7" s="186"/>
      <c r="C7" s="185"/>
      <c r="D7" s="7"/>
      <c r="E7" s="185"/>
      <c r="F7" s="185"/>
      <c r="G7" s="185"/>
      <c r="H7" s="185"/>
      <c r="I7" s="185"/>
      <c r="J7" s="185"/>
      <c r="K7" s="185"/>
      <c r="L7" s="185"/>
      <c r="M7" s="185"/>
      <c r="N7" s="185"/>
      <c r="O7" s="185"/>
      <c r="P7" s="185"/>
      <c r="Q7" s="185"/>
      <c r="R7" s="185"/>
      <c r="S7" s="185"/>
      <c r="T7" s="185"/>
      <c r="U7" s="185"/>
      <c r="V7" s="185"/>
    </row>
    <row r="8" spans="1:22" ht="30" customHeight="1" x14ac:dyDescent="0.2">
      <c r="A8" s="539" t="s">
        <v>157</v>
      </c>
      <c r="B8" s="522"/>
      <c r="C8" s="185"/>
      <c r="D8" s="7"/>
      <c r="E8" s="185"/>
      <c r="F8" s="185"/>
      <c r="G8" s="185"/>
      <c r="H8" s="185"/>
      <c r="I8" s="185"/>
      <c r="J8" s="185"/>
      <c r="K8" s="185"/>
      <c r="L8" s="185"/>
      <c r="M8" s="185"/>
      <c r="N8" s="185"/>
      <c r="O8" s="185"/>
      <c r="P8" s="185"/>
      <c r="Q8" s="185"/>
      <c r="R8" s="185"/>
      <c r="S8" s="185"/>
      <c r="T8" s="185"/>
      <c r="U8" s="185"/>
      <c r="V8" s="185"/>
    </row>
    <row r="9" spans="1:22" ht="15" customHeight="1" x14ac:dyDescent="0.2">
      <c r="A9" s="4"/>
      <c r="B9" s="4"/>
      <c r="C9" s="185"/>
      <c r="D9" s="7"/>
      <c r="E9" s="185"/>
      <c r="F9" s="185"/>
      <c r="G9" s="185"/>
      <c r="H9" s="185"/>
      <c r="I9" s="185"/>
      <c r="J9" s="185"/>
      <c r="K9" s="185"/>
      <c r="L9" s="185"/>
      <c r="M9" s="185"/>
      <c r="N9" s="185"/>
      <c r="O9" s="185"/>
      <c r="P9" s="185"/>
      <c r="Q9" s="185"/>
      <c r="R9" s="185"/>
      <c r="S9" s="185"/>
      <c r="T9" s="185"/>
      <c r="U9" s="185"/>
      <c r="V9" s="185"/>
    </row>
    <row r="10" spans="1:22" ht="15" customHeight="1" x14ac:dyDescent="0.2">
      <c r="A10" s="187" t="s">
        <v>158</v>
      </c>
      <c r="B10" s="188" t="s">
        <v>159</v>
      </c>
      <c r="C10" s="185"/>
      <c r="D10" s="185"/>
      <c r="E10" s="185"/>
      <c r="F10" s="185"/>
      <c r="G10" s="185"/>
      <c r="H10" s="185"/>
      <c r="I10" s="185"/>
      <c r="J10" s="185"/>
      <c r="K10" s="185"/>
      <c r="L10" s="185"/>
      <c r="M10" s="185"/>
      <c r="N10" s="185"/>
      <c r="O10" s="185"/>
      <c r="P10" s="185"/>
      <c r="Q10" s="185"/>
      <c r="R10" s="185"/>
      <c r="S10" s="185"/>
      <c r="T10" s="185"/>
      <c r="U10" s="185"/>
      <c r="V10" s="185"/>
    </row>
    <row r="11" spans="1:22" ht="15" customHeight="1" x14ac:dyDescent="0.2">
      <c r="A11" s="189" t="s">
        <v>160</v>
      </c>
      <c r="B11" s="190"/>
      <c r="C11" s="185"/>
      <c r="D11" s="185"/>
      <c r="E11" s="185"/>
      <c r="F11" s="185"/>
      <c r="G11" s="185"/>
      <c r="H11" s="185"/>
      <c r="I11" s="185"/>
      <c r="J11" s="185"/>
      <c r="K11" s="185"/>
      <c r="L11" s="185"/>
      <c r="M11" s="185"/>
      <c r="N11" s="185"/>
      <c r="O11" s="185"/>
      <c r="P11" s="185"/>
      <c r="Q11" s="185"/>
      <c r="R11" s="185"/>
      <c r="S11" s="185"/>
      <c r="T11" s="185"/>
      <c r="U11" s="185"/>
      <c r="V11" s="185"/>
    </row>
    <row r="12" spans="1:22" ht="15" customHeight="1" x14ac:dyDescent="0.2">
      <c r="A12" s="191" t="s">
        <v>161</v>
      </c>
      <c r="B12" s="192"/>
      <c r="C12" s="185"/>
      <c r="D12" s="185"/>
      <c r="E12" s="185"/>
      <c r="F12" s="185"/>
      <c r="G12" s="185"/>
      <c r="H12" s="185"/>
      <c r="I12" s="185"/>
      <c r="J12" s="185"/>
      <c r="K12" s="185"/>
      <c r="L12" s="185"/>
      <c r="M12" s="185"/>
      <c r="N12" s="185"/>
      <c r="O12" s="185"/>
      <c r="P12" s="185"/>
      <c r="Q12" s="185"/>
      <c r="R12" s="185"/>
      <c r="S12" s="185"/>
      <c r="T12" s="185"/>
      <c r="U12" s="185"/>
      <c r="V12" s="185"/>
    </row>
    <row r="13" spans="1:22" ht="15" customHeight="1" x14ac:dyDescent="0.2">
      <c r="A13" s="191" t="s">
        <v>162</v>
      </c>
      <c r="B13" s="192"/>
      <c r="C13" s="185"/>
      <c r="D13" s="185"/>
      <c r="E13" s="185"/>
      <c r="F13" s="185"/>
      <c r="G13" s="185"/>
      <c r="H13" s="185"/>
      <c r="I13" s="185"/>
      <c r="J13" s="185"/>
      <c r="K13" s="185"/>
      <c r="L13" s="185"/>
      <c r="M13" s="185"/>
      <c r="N13" s="185"/>
      <c r="O13" s="185"/>
      <c r="P13" s="185"/>
      <c r="Q13" s="185"/>
      <c r="R13" s="185"/>
      <c r="S13" s="185"/>
      <c r="T13" s="185"/>
      <c r="U13" s="185"/>
      <c r="V13" s="185"/>
    </row>
    <row r="14" spans="1:22" ht="15" customHeight="1" x14ac:dyDescent="0.2">
      <c r="A14" s="191" t="s">
        <v>163</v>
      </c>
      <c r="B14" s="192"/>
      <c r="C14" s="185"/>
      <c r="D14" s="185"/>
      <c r="E14" s="185"/>
      <c r="F14" s="185"/>
      <c r="G14" s="185"/>
      <c r="H14" s="185"/>
      <c r="I14" s="185"/>
      <c r="J14" s="185"/>
      <c r="K14" s="185"/>
      <c r="L14" s="185"/>
      <c r="M14" s="185"/>
      <c r="N14" s="185"/>
      <c r="O14" s="185"/>
      <c r="P14" s="185"/>
      <c r="Q14" s="185"/>
      <c r="R14" s="185"/>
      <c r="S14" s="185"/>
      <c r="T14" s="185"/>
      <c r="U14" s="185"/>
      <c r="V14" s="185"/>
    </row>
    <row r="15" spans="1:22" ht="15" customHeight="1" x14ac:dyDescent="0.2">
      <c r="A15" s="191" t="s">
        <v>164</v>
      </c>
      <c r="B15" s="193"/>
      <c r="C15" s="185"/>
      <c r="D15" s="185"/>
      <c r="E15" s="185"/>
      <c r="F15" s="185"/>
      <c r="G15" s="185"/>
      <c r="H15" s="185"/>
      <c r="I15" s="185"/>
      <c r="J15" s="185"/>
      <c r="K15" s="185"/>
      <c r="L15" s="185"/>
      <c r="M15" s="185"/>
      <c r="N15" s="185"/>
      <c r="O15" s="185"/>
      <c r="P15" s="185"/>
      <c r="Q15" s="185"/>
      <c r="R15" s="185"/>
      <c r="S15" s="185"/>
      <c r="T15" s="185"/>
      <c r="U15" s="185"/>
      <c r="V15" s="185"/>
    </row>
    <row r="16" spans="1:22" ht="15" customHeight="1" x14ac:dyDescent="0.2">
      <c r="A16" s="194" t="s">
        <v>165</v>
      </c>
      <c r="B16" s="195"/>
      <c r="C16" s="185"/>
      <c r="D16" s="185"/>
      <c r="E16" s="185"/>
      <c r="F16" s="185"/>
      <c r="G16" s="185"/>
      <c r="H16" s="185"/>
      <c r="I16" s="185"/>
      <c r="J16" s="185"/>
      <c r="K16" s="185"/>
      <c r="L16" s="185"/>
      <c r="M16" s="185"/>
      <c r="N16" s="185"/>
      <c r="O16" s="185"/>
      <c r="P16" s="185"/>
      <c r="Q16" s="185"/>
      <c r="R16" s="185"/>
      <c r="S16" s="185"/>
      <c r="T16" s="185"/>
      <c r="U16" s="185"/>
      <c r="V16" s="185"/>
    </row>
    <row r="17" spans="1:22" ht="15" customHeight="1" x14ac:dyDescent="0.25">
      <c r="A17" s="196" t="s">
        <v>166</v>
      </c>
      <c r="B17" s="197">
        <f>ROUND(((1+B11)*(1+B12)/(1-(B13+B14+B15+B16))-1),2)</f>
        <v>0</v>
      </c>
      <c r="C17" s="185"/>
      <c r="D17" s="185"/>
      <c r="E17" s="185"/>
      <c r="F17" s="185"/>
      <c r="G17" s="185"/>
      <c r="H17" s="185"/>
      <c r="I17" s="185"/>
      <c r="J17" s="185"/>
      <c r="K17" s="185"/>
      <c r="L17" s="185"/>
      <c r="M17" s="185"/>
      <c r="N17" s="185"/>
      <c r="O17" s="185"/>
      <c r="P17" s="185"/>
      <c r="Q17" s="185"/>
      <c r="R17" s="185"/>
      <c r="S17" s="185"/>
      <c r="T17" s="185"/>
      <c r="U17" s="185"/>
      <c r="V17" s="185"/>
    </row>
    <row r="18" spans="1:22" ht="15" customHeight="1" x14ac:dyDescent="0.2">
      <c r="A18" s="198"/>
      <c r="B18" s="199"/>
      <c r="C18" s="185"/>
      <c r="D18" s="185"/>
      <c r="E18" s="185"/>
      <c r="F18" s="185"/>
      <c r="G18" s="185"/>
      <c r="H18" s="185"/>
      <c r="I18" s="185"/>
      <c r="J18" s="185"/>
      <c r="K18" s="185"/>
      <c r="L18" s="185"/>
      <c r="M18" s="185"/>
      <c r="N18" s="185"/>
      <c r="O18" s="185"/>
      <c r="P18" s="185"/>
      <c r="Q18" s="185"/>
      <c r="R18" s="185"/>
      <c r="S18" s="185"/>
      <c r="T18" s="185"/>
      <c r="U18" s="185"/>
      <c r="V18" s="185"/>
    </row>
    <row r="19" spans="1:22" ht="15" customHeight="1" x14ac:dyDescent="0.2">
      <c r="A19" s="7"/>
      <c r="B19" s="7"/>
      <c r="C19" s="185"/>
      <c r="D19" s="7"/>
      <c r="E19" s="185"/>
      <c r="F19" s="185"/>
      <c r="G19" s="185"/>
      <c r="H19" s="185"/>
      <c r="I19" s="185"/>
      <c r="J19" s="185"/>
      <c r="K19" s="185"/>
      <c r="L19" s="185"/>
      <c r="M19" s="185"/>
      <c r="N19" s="185"/>
      <c r="O19" s="185"/>
      <c r="P19" s="185"/>
      <c r="Q19" s="185"/>
      <c r="R19" s="185"/>
      <c r="S19" s="185"/>
      <c r="T19" s="185"/>
      <c r="U19" s="185"/>
      <c r="V19" s="185"/>
    </row>
    <row r="20" spans="1:22" ht="15" customHeight="1" x14ac:dyDescent="0.2">
      <c r="A20" s="200" t="s">
        <v>167</v>
      </c>
      <c r="B20" s="201"/>
      <c r="C20" s="185"/>
      <c r="D20" s="7"/>
      <c r="E20" s="185"/>
      <c r="F20" s="185"/>
      <c r="G20" s="185"/>
      <c r="H20" s="185"/>
      <c r="I20" s="185"/>
      <c r="J20" s="185"/>
      <c r="K20" s="185"/>
      <c r="L20" s="185"/>
      <c r="M20" s="185"/>
      <c r="N20" s="185"/>
      <c r="O20" s="185"/>
      <c r="P20" s="185"/>
      <c r="Q20" s="185"/>
      <c r="R20" s="185"/>
      <c r="S20" s="185"/>
      <c r="T20" s="185"/>
      <c r="U20" s="185"/>
      <c r="V20" s="185"/>
    </row>
    <row r="21" spans="1:22" ht="11.25" customHeight="1" x14ac:dyDescent="0.2">
      <c r="A21" s="202"/>
      <c r="B21" s="186"/>
      <c r="C21" s="185"/>
      <c r="D21" s="7"/>
      <c r="E21" s="185"/>
      <c r="F21" s="185"/>
      <c r="G21" s="185"/>
      <c r="H21" s="185"/>
      <c r="I21" s="185"/>
      <c r="J21" s="185"/>
      <c r="K21" s="185"/>
      <c r="L21" s="185"/>
      <c r="M21" s="185"/>
      <c r="N21" s="185"/>
      <c r="O21" s="185"/>
      <c r="P21" s="185"/>
      <c r="Q21" s="185"/>
      <c r="R21" s="185"/>
      <c r="S21" s="185"/>
      <c r="T21" s="185"/>
      <c r="U21" s="185"/>
      <c r="V21" s="185"/>
    </row>
    <row r="22" spans="1:22" ht="36.75" customHeight="1" x14ac:dyDescent="0.2">
      <c r="A22" s="543" t="s">
        <v>168</v>
      </c>
      <c r="B22" s="499"/>
      <c r="C22" s="203"/>
      <c r="D22" s="204"/>
      <c r="E22" s="203"/>
      <c r="F22" s="203"/>
      <c r="G22" s="203"/>
      <c r="H22" s="203"/>
      <c r="I22" s="203"/>
      <c r="J22" s="203"/>
      <c r="K22" s="203"/>
      <c r="L22" s="203"/>
      <c r="M22" s="203"/>
      <c r="N22" s="203"/>
      <c r="O22" s="203"/>
      <c r="P22" s="203"/>
      <c r="Q22" s="203"/>
      <c r="R22" s="203"/>
      <c r="S22" s="203"/>
      <c r="T22" s="203"/>
      <c r="U22" s="203"/>
      <c r="V22" s="203"/>
    </row>
    <row r="23" spans="1:22" ht="36.75" customHeight="1" x14ac:dyDescent="0.2">
      <c r="A23" s="543" t="s">
        <v>169</v>
      </c>
      <c r="B23" s="499"/>
      <c r="C23" s="203"/>
      <c r="D23" s="204"/>
      <c r="E23" s="203"/>
      <c r="F23" s="203"/>
      <c r="G23" s="203"/>
      <c r="H23" s="203"/>
      <c r="I23" s="203"/>
      <c r="J23" s="203"/>
      <c r="K23" s="203"/>
      <c r="L23" s="203"/>
      <c r="M23" s="203"/>
      <c r="N23" s="203"/>
      <c r="O23" s="203"/>
      <c r="P23" s="203"/>
      <c r="Q23" s="203"/>
      <c r="R23" s="203"/>
      <c r="S23" s="203"/>
      <c r="T23" s="203"/>
      <c r="U23" s="203"/>
      <c r="V23" s="203"/>
    </row>
    <row r="24" spans="1:22" ht="36.75" customHeight="1" x14ac:dyDescent="0.2">
      <c r="A24" s="544" t="s">
        <v>170</v>
      </c>
      <c r="B24" s="495"/>
      <c r="C24" s="203"/>
      <c r="D24" s="204"/>
      <c r="E24" s="203"/>
      <c r="F24" s="203"/>
      <c r="G24" s="203"/>
      <c r="H24" s="203"/>
      <c r="I24" s="203"/>
      <c r="J24" s="203"/>
      <c r="K24" s="203"/>
      <c r="L24" s="203"/>
      <c r="M24" s="203"/>
      <c r="N24" s="203"/>
      <c r="O24" s="203"/>
      <c r="P24" s="203"/>
      <c r="Q24" s="203"/>
      <c r="R24" s="203"/>
      <c r="S24" s="203"/>
      <c r="T24" s="203"/>
      <c r="U24" s="203"/>
      <c r="V24" s="203"/>
    </row>
    <row r="25" spans="1:22" ht="36.75" customHeight="1" x14ac:dyDescent="0.2">
      <c r="A25" s="545" t="s">
        <v>171</v>
      </c>
      <c r="B25" s="499"/>
      <c r="C25" s="203"/>
      <c r="D25" s="204"/>
      <c r="E25" s="203"/>
      <c r="F25" s="203"/>
      <c r="G25" s="203"/>
      <c r="H25" s="203"/>
      <c r="I25" s="203"/>
      <c r="J25" s="203"/>
      <c r="K25" s="203"/>
      <c r="L25" s="203"/>
      <c r="M25" s="203"/>
      <c r="N25" s="203"/>
      <c r="O25" s="203"/>
      <c r="P25" s="203"/>
      <c r="Q25" s="203"/>
      <c r="R25" s="203"/>
      <c r="S25" s="203"/>
      <c r="T25" s="203"/>
      <c r="U25" s="203"/>
      <c r="V25" s="203"/>
    </row>
    <row r="26" spans="1:22" ht="15.75" customHeight="1" x14ac:dyDescent="0.2">
      <c r="A26" s="205"/>
      <c r="B26" s="205"/>
      <c r="C26" s="185"/>
      <c r="D26" s="7"/>
      <c r="E26" s="185"/>
      <c r="F26" s="185"/>
      <c r="G26" s="185"/>
      <c r="H26" s="185"/>
      <c r="I26" s="185"/>
      <c r="J26" s="185"/>
      <c r="K26" s="185"/>
      <c r="L26" s="185"/>
      <c r="M26" s="185"/>
      <c r="N26" s="185"/>
      <c r="O26" s="185"/>
      <c r="P26" s="185"/>
      <c r="Q26" s="185"/>
      <c r="R26" s="185"/>
      <c r="S26" s="185"/>
      <c r="T26" s="185"/>
      <c r="U26" s="185"/>
      <c r="V26" s="185"/>
    </row>
    <row r="27" spans="1:22" ht="15.75" customHeight="1" x14ac:dyDescent="0.2">
      <c r="A27" s="185"/>
      <c r="B27" s="185"/>
      <c r="C27" s="185"/>
      <c r="D27" s="7"/>
      <c r="E27" s="185"/>
      <c r="F27" s="185"/>
      <c r="G27" s="185"/>
      <c r="H27" s="185"/>
      <c r="I27" s="185"/>
      <c r="J27" s="185"/>
      <c r="K27" s="185"/>
      <c r="L27" s="185"/>
      <c r="M27" s="185"/>
      <c r="N27" s="185"/>
      <c r="O27" s="185"/>
      <c r="P27" s="185"/>
      <c r="Q27" s="185"/>
      <c r="R27" s="185"/>
      <c r="S27" s="185"/>
      <c r="T27" s="185"/>
      <c r="U27" s="185"/>
      <c r="V27" s="185"/>
    </row>
    <row r="28" spans="1:22" ht="15.75" customHeight="1" x14ac:dyDescent="0.2">
      <c r="A28" s="185"/>
      <c r="B28" s="185"/>
      <c r="C28" s="185"/>
      <c r="D28" s="7"/>
      <c r="E28" s="185"/>
      <c r="F28" s="185"/>
      <c r="G28" s="185"/>
      <c r="H28" s="185"/>
      <c r="I28" s="185"/>
      <c r="J28" s="185"/>
      <c r="K28" s="185"/>
      <c r="L28" s="185"/>
      <c r="M28" s="185"/>
      <c r="N28" s="185"/>
      <c r="O28" s="185"/>
      <c r="P28" s="185"/>
      <c r="Q28" s="185"/>
      <c r="R28" s="185"/>
      <c r="S28" s="185"/>
      <c r="T28" s="185"/>
      <c r="U28" s="185"/>
      <c r="V28" s="185"/>
    </row>
    <row r="29" spans="1:22" ht="15.75" customHeight="1" x14ac:dyDescent="0.2">
      <c r="A29" s="185"/>
      <c r="B29" s="185"/>
      <c r="C29" s="185"/>
      <c r="D29" s="7"/>
      <c r="E29" s="185"/>
      <c r="F29" s="185"/>
      <c r="G29" s="185"/>
      <c r="H29" s="185"/>
      <c r="I29" s="185"/>
      <c r="J29" s="185"/>
      <c r="K29" s="185"/>
      <c r="L29" s="185"/>
      <c r="M29" s="185"/>
      <c r="N29" s="185"/>
      <c r="O29" s="185"/>
      <c r="P29" s="185"/>
      <c r="Q29" s="185"/>
      <c r="R29" s="185"/>
      <c r="S29" s="185"/>
      <c r="T29" s="185"/>
      <c r="U29" s="185"/>
      <c r="V29" s="185"/>
    </row>
    <row r="30" spans="1:22" ht="15.75" customHeight="1" x14ac:dyDescent="0.2">
      <c r="A30" s="185"/>
      <c r="B30" s="185"/>
      <c r="C30" s="185"/>
      <c r="D30" s="7"/>
      <c r="E30" s="185"/>
      <c r="F30" s="185"/>
      <c r="G30" s="185"/>
      <c r="H30" s="185"/>
      <c r="I30" s="185"/>
      <c r="J30" s="185"/>
      <c r="K30" s="185"/>
      <c r="L30" s="185"/>
      <c r="M30" s="185"/>
      <c r="N30" s="185"/>
      <c r="O30" s="185"/>
      <c r="P30" s="185"/>
      <c r="Q30" s="185"/>
      <c r="R30" s="185"/>
      <c r="S30" s="185"/>
      <c r="T30" s="185"/>
      <c r="U30" s="185"/>
      <c r="V30" s="185"/>
    </row>
    <row r="31" spans="1:22" ht="15.75" customHeight="1" x14ac:dyDescent="0.2">
      <c r="A31" s="185"/>
      <c r="B31" s="185"/>
      <c r="C31" s="185"/>
      <c r="D31" s="7"/>
      <c r="E31" s="185"/>
      <c r="F31" s="185"/>
      <c r="G31" s="185"/>
      <c r="H31" s="185"/>
      <c r="I31" s="185"/>
      <c r="J31" s="185"/>
      <c r="K31" s="185"/>
      <c r="L31" s="185"/>
      <c r="M31" s="185"/>
      <c r="N31" s="185"/>
      <c r="O31" s="185"/>
      <c r="P31" s="185"/>
      <c r="Q31" s="185"/>
      <c r="R31" s="185"/>
      <c r="S31" s="185"/>
      <c r="T31" s="185"/>
      <c r="U31" s="185"/>
      <c r="V31" s="185"/>
    </row>
    <row r="32" spans="1:22" ht="15.75" customHeight="1" x14ac:dyDescent="0.2">
      <c r="A32" s="185"/>
      <c r="B32" s="185"/>
      <c r="C32" s="185"/>
      <c r="D32" s="7"/>
      <c r="E32" s="185"/>
      <c r="F32" s="185"/>
      <c r="G32" s="185"/>
      <c r="H32" s="185"/>
      <c r="I32" s="185"/>
      <c r="J32" s="185"/>
      <c r="K32" s="185"/>
      <c r="L32" s="185"/>
      <c r="M32" s="185"/>
      <c r="N32" s="185"/>
      <c r="O32" s="185"/>
      <c r="P32" s="185"/>
      <c r="Q32" s="185"/>
      <c r="R32" s="185"/>
      <c r="S32" s="185"/>
      <c r="T32" s="185"/>
      <c r="U32" s="185"/>
      <c r="V32" s="185"/>
    </row>
    <row r="33" spans="1:22" ht="15.75" customHeight="1" x14ac:dyDescent="0.2">
      <c r="A33" s="185"/>
      <c r="B33" s="185"/>
      <c r="C33" s="185"/>
      <c r="D33" s="7"/>
      <c r="E33" s="185"/>
      <c r="F33" s="185"/>
      <c r="G33" s="185"/>
      <c r="H33" s="185"/>
      <c r="I33" s="185"/>
      <c r="J33" s="185"/>
      <c r="K33" s="185"/>
      <c r="L33" s="185"/>
      <c r="M33" s="185"/>
      <c r="N33" s="185"/>
      <c r="O33" s="185"/>
      <c r="P33" s="185"/>
      <c r="Q33" s="185"/>
      <c r="R33" s="185"/>
      <c r="S33" s="185"/>
      <c r="T33" s="185"/>
      <c r="U33" s="185"/>
      <c r="V33" s="185"/>
    </row>
    <row r="34" spans="1:22" ht="15.75" customHeight="1" x14ac:dyDescent="0.2">
      <c r="A34" s="185"/>
      <c r="B34" s="185"/>
      <c r="C34" s="185"/>
      <c r="D34" s="7"/>
      <c r="E34" s="185"/>
      <c r="F34" s="185"/>
      <c r="G34" s="185"/>
      <c r="H34" s="185"/>
      <c r="I34" s="185"/>
      <c r="J34" s="185"/>
      <c r="K34" s="185"/>
      <c r="L34" s="185"/>
      <c r="M34" s="185"/>
      <c r="N34" s="185"/>
      <c r="O34" s="185"/>
      <c r="P34" s="185"/>
      <c r="Q34" s="185"/>
      <c r="R34" s="185"/>
      <c r="S34" s="185"/>
      <c r="T34" s="185"/>
      <c r="U34" s="185"/>
      <c r="V34" s="185"/>
    </row>
    <row r="35" spans="1:22" ht="15.75" customHeight="1" x14ac:dyDescent="0.2">
      <c r="A35" s="185"/>
      <c r="B35" s="185"/>
      <c r="C35" s="185"/>
      <c r="D35" s="7"/>
      <c r="E35" s="185"/>
      <c r="F35" s="185"/>
      <c r="G35" s="185"/>
      <c r="H35" s="185"/>
      <c r="I35" s="185"/>
      <c r="J35" s="185"/>
      <c r="K35" s="185"/>
      <c r="L35" s="185"/>
      <c r="M35" s="185"/>
      <c r="N35" s="185"/>
      <c r="O35" s="185"/>
      <c r="P35" s="185"/>
      <c r="Q35" s="185"/>
      <c r="R35" s="185"/>
      <c r="S35" s="185"/>
      <c r="T35" s="185"/>
      <c r="U35" s="185"/>
      <c r="V35" s="185"/>
    </row>
    <row r="36" spans="1:22" ht="15.75" customHeight="1" x14ac:dyDescent="0.2">
      <c r="A36" s="185"/>
      <c r="B36" s="185"/>
      <c r="C36" s="185"/>
      <c r="D36" s="7"/>
      <c r="E36" s="185"/>
      <c r="F36" s="185"/>
      <c r="G36" s="185"/>
      <c r="H36" s="185"/>
      <c r="I36" s="185"/>
      <c r="J36" s="185"/>
      <c r="K36" s="185"/>
      <c r="L36" s="185"/>
      <c r="M36" s="185"/>
      <c r="N36" s="185"/>
      <c r="O36" s="185"/>
      <c r="P36" s="185"/>
      <c r="Q36" s="185"/>
      <c r="R36" s="185"/>
      <c r="S36" s="185"/>
      <c r="T36" s="185"/>
      <c r="U36" s="185"/>
      <c r="V36" s="185"/>
    </row>
    <row r="37" spans="1:22" ht="15.75" customHeight="1" x14ac:dyDescent="0.2">
      <c r="A37" s="185"/>
      <c r="B37" s="185"/>
      <c r="C37" s="185"/>
      <c r="D37" s="7"/>
      <c r="E37" s="185"/>
      <c r="F37" s="185"/>
      <c r="G37" s="185"/>
      <c r="H37" s="185"/>
      <c r="I37" s="185"/>
      <c r="J37" s="185"/>
      <c r="K37" s="185"/>
      <c r="L37" s="185"/>
      <c r="M37" s="185"/>
      <c r="N37" s="185"/>
      <c r="O37" s="185"/>
      <c r="P37" s="185"/>
      <c r="Q37" s="185"/>
      <c r="R37" s="185"/>
      <c r="S37" s="185"/>
      <c r="T37" s="185"/>
      <c r="U37" s="185"/>
      <c r="V37" s="185"/>
    </row>
    <row r="38" spans="1:22" ht="15.75" customHeight="1" x14ac:dyDescent="0.2">
      <c r="A38" s="185"/>
      <c r="B38" s="185"/>
      <c r="C38" s="185"/>
      <c r="D38" s="7"/>
      <c r="E38" s="185"/>
      <c r="F38" s="185"/>
      <c r="G38" s="185"/>
      <c r="H38" s="185"/>
      <c r="I38" s="185"/>
      <c r="J38" s="185"/>
      <c r="K38" s="185"/>
      <c r="L38" s="185"/>
      <c r="M38" s="185"/>
      <c r="N38" s="185"/>
      <c r="O38" s="185"/>
      <c r="P38" s="185"/>
      <c r="Q38" s="185"/>
      <c r="R38" s="185"/>
      <c r="S38" s="185"/>
      <c r="T38" s="185"/>
      <c r="U38" s="185"/>
      <c r="V38" s="185"/>
    </row>
    <row r="39" spans="1:22" ht="15.75" customHeight="1" x14ac:dyDescent="0.2">
      <c r="A39" s="185"/>
      <c r="B39" s="185"/>
      <c r="C39" s="185"/>
      <c r="D39" s="7"/>
      <c r="E39" s="185"/>
      <c r="F39" s="185"/>
      <c r="G39" s="185"/>
      <c r="H39" s="185"/>
      <c r="I39" s="185"/>
      <c r="J39" s="185"/>
      <c r="K39" s="185"/>
      <c r="L39" s="185"/>
      <c r="M39" s="185"/>
      <c r="N39" s="185"/>
      <c r="O39" s="185"/>
      <c r="P39" s="185"/>
      <c r="Q39" s="185"/>
      <c r="R39" s="185"/>
      <c r="S39" s="185"/>
      <c r="T39" s="185"/>
      <c r="U39" s="185"/>
      <c r="V39" s="185"/>
    </row>
    <row r="40" spans="1:22" ht="15.75" customHeight="1" x14ac:dyDescent="0.2">
      <c r="A40" s="185"/>
      <c r="B40" s="185"/>
      <c r="C40" s="185"/>
      <c r="D40" s="7"/>
      <c r="E40" s="185"/>
      <c r="F40" s="185"/>
      <c r="G40" s="185"/>
      <c r="H40" s="185"/>
      <c r="I40" s="185"/>
      <c r="J40" s="185"/>
      <c r="K40" s="185"/>
      <c r="L40" s="185"/>
      <c r="M40" s="185"/>
      <c r="N40" s="185"/>
      <c r="O40" s="185"/>
      <c r="P40" s="185"/>
      <c r="Q40" s="185"/>
      <c r="R40" s="185"/>
      <c r="S40" s="185"/>
      <c r="T40" s="185"/>
      <c r="U40" s="185"/>
      <c r="V40" s="185"/>
    </row>
    <row r="41" spans="1:22" ht="15.75" customHeight="1" x14ac:dyDescent="0.2">
      <c r="A41" s="185"/>
      <c r="B41" s="185"/>
      <c r="C41" s="185"/>
      <c r="D41" s="7"/>
      <c r="E41" s="185"/>
      <c r="F41" s="185"/>
      <c r="G41" s="185"/>
      <c r="H41" s="185"/>
      <c r="I41" s="185"/>
      <c r="J41" s="185"/>
      <c r="K41" s="185"/>
      <c r="L41" s="185"/>
      <c r="M41" s="185"/>
      <c r="N41" s="185"/>
      <c r="O41" s="185"/>
      <c r="P41" s="185"/>
      <c r="Q41" s="185"/>
      <c r="R41" s="185"/>
      <c r="S41" s="185"/>
      <c r="T41" s="185"/>
      <c r="U41" s="185"/>
      <c r="V41" s="185"/>
    </row>
    <row r="42" spans="1:22" ht="15.75" customHeight="1" x14ac:dyDescent="0.2">
      <c r="A42" s="185"/>
      <c r="B42" s="185"/>
      <c r="C42" s="185"/>
      <c r="D42" s="7"/>
      <c r="E42" s="185"/>
      <c r="F42" s="185"/>
      <c r="G42" s="185"/>
      <c r="H42" s="185"/>
      <c r="I42" s="185"/>
      <c r="J42" s="185"/>
      <c r="K42" s="185"/>
      <c r="L42" s="185"/>
      <c r="M42" s="185"/>
      <c r="N42" s="185"/>
      <c r="O42" s="185"/>
      <c r="P42" s="185"/>
      <c r="Q42" s="185"/>
      <c r="R42" s="185"/>
      <c r="S42" s="185"/>
      <c r="T42" s="185"/>
      <c r="U42" s="185"/>
      <c r="V42" s="185"/>
    </row>
    <row r="43" spans="1:22" ht="15.75" customHeight="1" x14ac:dyDescent="0.2">
      <c r="A43" s="185"/>
      <c r="B43" s="185"/>
      <c r="C43" s="185"/>
      <c r="D43" s="7"/>
      <c r="E43" s="185"/>
      <c r="F43" s="185"/>
      <c r="G43" s="185"/>
      <c r="H43" s="185"/>
      <c r="I43" s="185"/>
      <c r="J43" s="185"/>
      <c r="K43" s="185"/>
      <c r="L43" s="185"/>
      <c r="M43" s="185"/>
      <c r="N43" s="185"/>
      <c r="O43" s="185"/>
      <c r="P43" s="185"/>
      <c r="Q43" s="185"/>
      <c r="R43" s="185"/>
      <c r="S43" s="185"/>
      <c r="T43" s="185"/>
      <c r="U43" s="185"/>
      <c r="V43" s="185"/>
    </row>
    <row r="44" spans="1:22" ht="15.75" customHeight="1" x14ac:dyDescent="0.2">
      <c r="A44" s="185"/>
      <c r="B44" s="185"/>
      <c r="C44" s="185"/>
      <c r="D44" s="7"/>
      <c r="E44" s="185"/>
      <c r="F44" s="185"/>
      <c r="G44" s="185"/>
      <c r="H44" s="185"/>
      <c r="I44" s="185"/>
      <c r="J44" s="185"/>
      <c r="K44" s="185"/>
      <c r="L44" s="185"/>
      <c r="M44" s="185"/>
      <c r="N44" s="185"/>
      <c r="O44" s="185"/>
      <c r="P44" s="185"/>
      <c r="Q44" s="185"/>
      <c r="R44" s="185"/>
      <c r="S44" s="185"/>
      <c r="T44" s="185"/>
      <c r="U44" s="185"/>
      <c r="V44" s="185"/>
    </row>
    <row r="45" spans="1:22" ht="15.75" customHeight="1" x14ac:dyDescent="0.2">
      <c r="A45" s="185"/>
      <c r="B45" s="185"/>
      <c r="C45" s="185"/>
      <c r="D45" s="7"/>
      <c r="E45" s="185"/>
      <c r="F45" s="185"/>
      <c r="G45" s="185"/>
      <c r="H45" s="185"/>
      <c r="I45" s="185"/>
      <c r="J45" s="185"/>
      <c r="K45" s="185"/>
      <c r="L45" s="185"/>
      <c r="M45" s="185"/>
      <c r="N45" s="185"/>
      <c r="O45" s="185"/>
      <c r="P45" s="185"/>
      <c r="Q45" s="185"/>
      <c r="R45" s="185"/>
      <c r="S45" s="185"/>
      <c r="T45" s="185"/>
      <c r="U45" s="185"/>
      <c r="V45" s="185"/>
    </row>
    <row r="46" spans="1:22" ht="15.75" customHeight="1" x14ac:dyDescent="0.2">
      <c r="A46" s="185"/>
      <c r="B46" s="185"/>
      <c r="C46" s="185"/>
      <c r="D46" s="7"/>
      <c r="E46" s="185"/>
      <c r="F46" s="185"/>
      <c r="G46" s="185"/>
      <c r="H46" s="185"/>
      <c r="I46" s="185"/>
      <c r="J46" s="185"/>
      <c r="K46" s="185"/>
      <c r="L46" s="185"/>
      <c r="M46" s="185"/>
      <c r="N46" s="185"/>
      <c r="O46" s="185"/>
      <c r="P46" s="185"/>
      <c r="Q46" s="185"/>
      <c r="R46" s="185"/>
      <c r="S46" s="185"/>
      <c r="T46" s="185"/>
      <c r="U46" s="185"/>
      <c r="V46" s="185"/>
    </row>
    <row r="47" spans="1:22" ht="15.75" customHeight="1" x14ac:dyDescent="0.2">
      <c r="A47" s="185"/>
      <c r="B47" s="185"/>
      <c r="C47" s="185"/>
      <c r="D47" s="7"/>
      <c r="E47" s="185"/>
      <c r="F47" s="185"/>
      <c r="G47" s="185"/>
      <c r="H47" s="185"/>
      <c r="I47" s="185"/>
      <c r="J47" s="185"/>
      <c r="K47" s="185"/>
      <c r="L47" s="185"/>
      <c r="M47" s="185"/>
      <c r="N47" s="185"/>
      <c r="O47" s="185"/>
      <c r="P47" s="185"/>
      <c r="Q47" s="185"/>
      <c r="R47" s="185"/>
      <c r="S47" s="185"/>
      <c r="T47" s="185"/>
      <c r="U47" s="185"/>
      <c r="V47" s="185"/>
    </row>
    <row r="48" spans="1:22" ht="15.75" customHeight="1" x14ac:dyDescent="0.2">
      <c r="A48" s="185"/>
      <c r="B48" s="185"/>
      <c r="C48" s="185"/>
      <c r="D48" s="7"/>
      <c r="E48" s="185"/>
      <c r="F48" s="185"/>
      <c r="G48" s="185"/>
      <c r="H48" s="185"/>
      <c r="I48" s="185"/>
      <c r="J48" s="185"/>
      <c r="K48" s="185"/>
      <c r="L48" s="185"/>
      <c r="M48" s="185"/>
      <c r="N48" s="185"/>
      <c r="O48" s="185"/>
      <c r="P48" s="185"/>
      <c r="Q48" s="185"/>
      <c r="R48" s="185"/>
      <c r="S48" s="185"/>
      <c r="T48" s="185"/>
      <c r="U48" s="185"/>
      <c r="V48" s="185"/>
    </row>
    <row r="49" spans="1:22" ht="15.75" customHeight="1" x14ac:dyDescent="0.2">
      <c r="A49" s="185"/>
      <c r="B49" s="185"/>
      <c r="C49" s="185"/>
      <c r="D49" s="7"/>
      <c r="E49" s="185"/>
      <c r="F49" s="185"/>
      <c r="G49" s="185"/>
      <c r="H49" s="185"/>
      <c r="I49" s="185"/>
      <c r="J49" s="185"/>
      <c r="K49" s="185"/>
      <c r="L49" s="185"/>
      <c r="M49" s="185"/>
      <c r="N49" s="185"/>
      <c r="O49" s="185"/>
      <c r="P49" s="185"/>
      <c r="Q49" s="185"/>
      <c r="R49" s="185"/>
      <c r="S49" s="185"/>
      <c r="T49" s="185"/>
      <c r="U49" s="185"/>
      <c r="V49" s="185"/>
    </row>
    <row r="50" spans="1:22" ht="15.75" customHeight="1" x14ac:dyDescent="0.2">
      <c r="A50" s="185"/>
      <c r="B50" s="185"/>
      <c r="C50" s="185"/>
      <c r="D50" s="7"/>
      <c r="E50" s="185"/>
      <c r="F50" s="185"/>
      <c r="G50" s="185"/>
      <c r="H50" s="185"/>
      <c r="I50" s="185"/>
      <c r="J50" s="185"/>
      <c r="K50" s="185"/>
      <c r="L50" s="185"/>
      <c r="M50" s="185"/>
      <c r="N50" s="185"/>
      <c r="O50" s="185"/>
      <c r="P50" s="185"/>
      <c r="Q50" s="185"/>
      <c r="R50" s="185"/>
      <c r="S50" s="185"/>
      <c r="T50" s="185"/>
      <c r="U50" s="185"/>
      <c r="V50" s="185"/>
    </row>
    <row r="51" spans="1:22" ht="15.75" customHeight="1" x14ac:dyDescent="0.2">
      <c r="A51" s="185"/>
      <c r="B51" s="185"/>
      <c r="C51" s="185"/>
      <c r="D51" s="7"/>
      <c r="E51" s="185"/>
      <c r="F51" s="185"/>
      <c r="G51" s="185"/>
      <c r="H51" s="185"/>
      <c r="I51" s="185"/>
      <c r="J51" s="185"/>
      <c r="K51" s="185"/>
      <c r="L51" s="185"/>
      <c r="M51" s="185"/>
      <c r="N51" s="185"/>
      <c r="O51" s="185"/>
      <c r="P51" s="185"/>
      <c r="Q51" s="185"/>
      <c r="R51" s="185"/>
      <c r="S51" s="185"/>
      <c r="T51" s="185"/>
      <c r="U51" s="185"/>
      <c r="V51" s="185"/>
    </row>
    <row r="52" spans="1:22" ht="15.75" customHeight="1" x14ac:dyDescent="0.2">
      <c r="A52" s="185"/>
      <c r="B52" s="185"/>
      <c r="C52" s="185"/>
      <c r="D52" s="7"/>
      <c r="E52" s="185"/>
      <c r="F52" s="185"/>
      <c r="G52" s="185"/>
      <c r="H52" s="185"/>
      <c r="I52" s="185"/>
      <c r="J52" s="185"/>
      <c r="K52" s="185"/>
      <c r="L52" s="185"/>
      <c r="M52" s="185"/>
      <c r="N52" s="185"/>
      <c r="O52" s="185"/>
      <c r="P52" s="185"/>
      <c r="Q52" s="185"/>
      <c r="R52" s="185"/>
      <c r="S52" s="185"/>
      <c r="T52" s="185"/>
      <c r="U52" s="185"/>
      <c r="V52" s="185"/>
    </row>
    <row r="53" spans="1:22" ht="15.75" customHeight="1" x14ac:dyDescent="0.2">
      <c r="A53" s="185"/>
      <c r="B53" s="185"/>
      <c r="C53" s="185"/>
      <c r="D53" s="7"/>
      <c r="E53" s="185"/>
      <c r="F53" s="185"/>
      <c r="G53" s="185"/>
      <c r="H53" s="185"/>
      <c r="I53" s="185"/>
      <c r="J53" s="185"/>
      <c r="K53" s="185"/>
      <c r="L53" s="185"/>
      <c r="M53" s="185"/>
      <c r="N53" s="185"/>
      <c r="O53" s="185"/>
      <c r="P53" s="185"/>
      <c r="Q53" s="185"/>
      <c r="R53" s="185"/>
      <c r="S53" s="185"/>
      <c r="T53" s="185"/>
      <c r="U53" s="185"/>
      <c r="V53" s="185"/>
    </row>
    <row r="54" spans="1:22" ht="15.75" customHeight="1" x14ac:dyDescent="0.2">
      <c r="A54" s="185"/>
      <c r="B54" s="185"/>
      <c r="C54" s="185"/>
      <c r="D54" s="7"/>
      <c r="E54" s="185"/>
      <c r="F54" s="185"/>
      <c r="G54" s="185"/>
      <c r="H54" s="185"/>
      <c r="I54" s="185"/>
      <c r="J54" s="185"/>
      <c r="K54" s="185"/>
      <c r="L54" s="185"/>
      <c r="M54" s="185"/>
      <c r="N54" s="185"/>
      <c r="O54" s="185"/>
      <c r="P54" s="185"/>
      <c r="Q54" s="185"/>
      <c r="R54" s="185"/>
      <c r="S54" s="185"/>
      <c r="T54" s="185"/>
      <c r="U54" s="185"/>
      <c r="V54" s="185"/>
    </row>
    <row r="55" spans="1:22" ht="15.75" customHeight="1" x14ac:dyDescent="0.2">
      <c r="A55" s="185"/>
      <c r="B55" s="185"/>
      <c r="C55" s="185"/>
      <c r="D55" s="7"/>
      <c r="E55" s="185"/>
      <c r="F55" s="185"/>
      <c r="G55" s="185"/>
      <c r="H55" s="185"/>
      <c r="I55" s="185"/>
      <c r="J55" s="185"/>
      <c r="K55" s="185"/>
      <c r="L55" s="185"/>
      <c r="M55" s="185"/>
      <c r="N55" s="185"/>
      <c r="O55" s="185"/>
      <c r="P55" s="185"/>
      <c r="Q55" s="185"/>
      <c r="R55" s="185"/>
      <c r="S55" s="185"/>
      <c r="T55" s="185"/>
      <c r="U55" s="185"/>
      <c r="V55" s="185"/>
    </row>
    <row r="56" spans="1:22" ht="15.75" customHeight="1" x14ac:dyDescent="0.2">
      <c r="A56" s="185"/>
      <c r="B56" s="185"/>
      <c r="C56" s="185"/>
      <c r="D56" s="7"/>
      <c r="E56" s="185"/>
      <c r="F56" s="185"/>
      <c r="G56" s="185"/>
      <c r="H56" s="185"/>
      <c r="I56" s="185"/>
      <c r="J56" s="185"/>
      <c r="K56" s="185"/>
      <c r="L56" s="185"/>
      <c r="M56" s="185"/>
      <c r="N56" s="185"/>
      <c r="O56" s="185"/>
      <c r="P56" s="185"/>
      <c r="Q56" s="185"/>
      <c r="R56" s="185"/>
      <c r="S56" s="185"/>
      <c r="T56" s="185"/>
      <c r="U56" s="185"/>
      <c r="V56" s="185"/>
    </row>
    <row r="57" spans="1:22" ht="15.75" customHeight="1" x14ac:dyDescent="0.2">
      <c r="A57" s="185"/>
      <c r="B57" s="185"/>
      <c r="C57" s="185"/>
      <c r="D57" s="7"/>
      <c r="E57" s="185"/>
      <c r="F57" s="185"/>
      <c r="G57" s="185"/>
      <c r="H57" s="185"/>
      <c r="I57" s="185"/>
      <c r="J57" s="185"/>
      <c r="K57" s="185"/>
      <c r="L57" s="185"/>
      <c r="M57" s="185"/>
      <c r="N57" s="185"/>
      <c r="O57" s="185"/>
      <c r="P57" s="185"/>
      <c r="Q57" s="185"/>
      <c r="R57" s="185"/>
      <c r="S57" s="185"/>
      <c r="T57" s="185"/>
      <c r="U57" s="185"/>
      <c r="V57" s="185"/>
    </row>
    <row r="58" spans="1:22" ht="15.75" customHeight="1" x14ac:dyDescent="0.2">
      <c r="A58" s="185"/>
      <c r="B58" s="185"/>
      <c r="C58" s="185"/>
      <c r="D58" s="7"/>
      <c r="E58" s="185"/>
      <c r="F58" s="185"/>
      <c r="G58" s="185"/>
      <c r="H58" s="185"/>
      <c r="I58" s="185"/>
      <c r="J58" s="185"/>
      <c r="K58" s="185"/>
      <c r="L58" s="185"/>
      <c r="M58" s="185"/>
      <c r="N58" s="185"/>
      <c r="O58" s="185"/>
      <c r="P58" s="185"/>
      <c r="Q58" s="185"/>
      <c r="R58" s="185"/>
      <c r="S58" s="185"/>
      <c r="T58" s="185"/>
      <c r="U58" s="185"/>
      <c r="V58" s="185"/>
    </row>
    <row r="59" spans="1:22" ht="15.75" customHeight="1" x14ac:dyDescent="0.2">
      <c r="A59" s="185"/>
      <c r="B59" s="185"/>
      <c r="C59" s="185"/>
      <c r="D59" s="7"/>
      <c r="E59" s="185"/>
      <c r="F59" s="185"/>
      <c r="G59" s="185"/>
      <c r="H59" s="185"/>
      <c r="I59" s="185"/>
      <c r="J59" s="185"/>
      <c r="K59" s="185"/>
      <c r="L59" s="185"/>
      <c r="M59" s="185"/>
      <c r="N59" s="185"/>
      <c r="O59" s="185"/>
      <c r="P59" s="185"/>
      <c r="Q59" s="185"/>
      <c r="R59" s="185"/>
      <c r="S59" s="185"/>
      <c r="T59" s="185"/>
      <c r="U59" s="185"/>
      <c r="V59" s="185"/>
    </row>
    <row r="60" spans="1:22" ht="15.75" customHeight="1" x14ac:dyDescent="0.2">
      <c r="A60" s="185"/>
      <c r="B60" s="185"/>
      <c r="C60" s="185"/>
      <c r="D60" s="7"/>
      <c r="E60" s="185"/>
      <c r="F60" s="185"/>
      <c r="G60" s="185"/>
      <c r="H60" s="185"/>
      <c r="I60" s="185"/>
      <c r="J60" s="185"/>
      <c r="K60" s="185"/>
      <c r="L60" s="185"/>
      <c r="M60" s="185"/>
      <c r="N60" s="185"/>
      <c r="O60" s="185"/>
      <c r="P60" s="185"/>
      <c r="Q60" s="185"/>
      <c r="R60" s="185"/>
      <c r="S60" s="185"/>
      <c r="T60" s="185"/>
      <c r="U60" s="185"/>
      <c r="V60" s="185"/>
    </row>
    <row r="61" spans="1:22" ht="15.75" customHeight="1" x14ac:dyDescent="0.2">
      <c r="A61" s="185"/>
      <c r="B61" s="185"/>
      <c r="C61" s="185"/>
      <c r="D61" s="7"/>
      <c r="E61" s="185"/>
      <c r="F61" s="185"/>
      <c r="G61" s="185"/>
      <c r="H61" s="185"/>
      <c r="I61" s="185"/>
      <c r="J61" s="185"/>
      <c r="K61" s="185"/>
      <c r="L61" s="185"/>
      <c r="M61" s="185"/>
      <c r="N61" s="185"/>
      <c r="O61" s="185"/>
      <c r="P61" s="185"/>
      <c r="Q61" s="185"/>
      <c r="R61" s="185"/>
      <c r="S61" s="185"/>
      <c r="T61" s="185"/>
      <c r="U61" s="185"/>
      <c r="V61" s="185"/>
    </row>
    <row r="62" spans="1:22" ht="15.75" customHeight="1" x14ac:dyDescent="0.2">
      <c r="A62" s="185"/>
      <c r="B62" s="185"/>
      <c r="C62" s="185"/>
      <c r="D62" s="7"/>
      <c r="E62" s="185"/>
      <c r="F62" s="185"/>
      <c r="G62" s="185"/>
      <c r="H62" s="185"/>
      <c r="I62" s="185"/>
      <c r="J62" s="185"/>
      <c r="K62" s="185"/>
      <c r="L62" s="185"/>
      <c r="M62" s="185"/>
      <c r="N62" s="185"/>
      <c r="O62" s="185"/>
      <c r="P62" s="185"/>
      <c r="Q62" s="185"/>
      <c r="R62" s="185"/>
      <c r="S62" s="185"/>
      <c r="T62" s="185"/>
      <c r="U62" s="185"/>
      <c r="V62" s="185"/>
    </row>
    <row r="63" spans="1:22" ht="15.75" customHeight="1" x14ac:dyDescent="0.2">
      <c r="A63" s="185"/>
      <c r="B63" s="185"/>
      <c r="C63" s="185"/>
      <c r="D63" s="7"/>
      <c r="E63" s="185"/>
      <c r="F63" s="185"/>
      <c r="G63" s="185"/>
      <c r="H63" s="185"/>
      <c r="I63" s="185"/>
      <c r="J63" s="185"/>
      <c r="K63" s="185"/>
      <c r="L63" s="185"/>
      <c r="M63" s="185"/>
      <c r="N63" s="185"/>
      <c r="O63" s="185"/>
      <c r="P63" s="185"/>
      <c r="Q63" s="185"/>
      <c r="R63" s="185"/>
      <c r="S63" s="185"/>
      <c r="T63" s="185"/>
      <c r="U63" s="185"/>
      <c r="V63" s="185"/>
    </row>
    <row r="64" spans="1:22" ht="15.75" customHeight="1" x14ac:dyDescent="0.2">
      <c r="A64" s="185"/>
      <c r="B64" s="185"/>
      <c r="C64" s="185"/>
      <c r="D64" s="7"/>
      <c r="E64" s="185"/>
      <c r="F64" s="185"/>
      <c r="G64" s="185"/>
      <c r="H64" s="185"/>
      <c r="I64" s="185"/>
      <c r="J64" s="185"/>
      <c r="K64" s="185"/>
      <c r="L64" s="185"/>
      <c r="M64" s="185"/>
      <c r="N64" s="185"/>
      <c r="O64" s="185"/>
      <c r="P64" s="185"/>
      <c r="Q64" s="185"/>
      <c r="R64" s="185"/>
      <c r="S64" s="185"/>
      <c r="T64" s="185"/>
      <c r="U64" s="185"/>
      <c r="V64" s="185"/>
    </row>
    <row r="65" spans="1:22" ht="15.75" customHeight="1" x14ac:dyDescent="0.2">
      <c r="A65" s="185"/>
      <c r="B65" s="185"/>
      <c r="C65" s="185"/>
      <c r="D65" s="7"/>
      <c r="E65" s="185"/>
      <c r="F65" s="185"/>
      <c r="G65" s="185"/>
      <c r="H65" s="185"/>
      <c r="I65" s="185"/>
      <c r="J65" s="185"/>
      <c r="K65" s="185"/>
      <c r="L65" s="185"/>
      <c r="M65" s="185"/>
      <c r="N65" s="185"/>
      <c r="O65" s="185"/>
      <c r="P65" s="185"/>
      <c r="Q65" s="185"/>
      <c r="R65" s="185"/>
      <c r="S65" s="185"/>
      <c r="T65" s="185"/>
      <c r="U65" s="185"/>
      <c r="V65" s="185"/>
    </row>
    <row r="66" spans="1:22" ht="15.75" customHeight="1" x14ac:dyDescent="0.2">
      <c r="A66" s="185"/>
      <c r="B66" s="185"/>
      <c r="C66" s="185"/>
      <c r="D66" s="7"/>
      <c r="E66" s="185"/>
      <c r="F66" s="185"/>
      <c r="G66" s="185"/>
      <c r="H66" s="185"/>
      <c r="I66" s="185"/>
      <c r="J66" s="185"/>
      <c r="K66" s="185"/>
      <c r="L66" s="185"/>
      <c r="M66" s="185"/>
      <c r="N66" s="185"/>
      <c r="O66" s="185"/>
      <c r="P66" s="185"/>
      <c r="Q66" s="185"/>
      <c r="R66" s="185"/>
      <c r="S66" s="185"/>
      <c r="T66" s="185"/>
      <c r="U66" s="185"/>
      <c r="V66" s="185"/>
    </row>
    <row r="67" spans="1:22" ht="15.75" customHeight="1" x14ac:dyDescent="0.2">
      <c r="A67" s="185"/>
      <c r="B67" s="185"/>
      <c r="C67" s="185"/>
      <c r="D67" s="7"/>
      <c r="E67" s="185"/>
      <c r="F67" s="185"/>
      <c r="G67" s="185"/>
      <c r="H67" s="185"/>
      <c r="I67" s="185"/>
      <c r="J67" s="185"/>
      <c r="K67" s="185"/>
      <c r="L67" s="185"/>
      <c r="M67" s="185"/>
      <c r="N67" s="185"/>
      <c r="O67" s="185"/>
      <c r="P67" s="185"/>
      <c r="Q67" s="185"/>
      <c r="R67" s="185"/>
      <c r="S67" s="185"/>
      <c r="T67" s="185"/>
      <c r="U67" s="185"/>
      <c r="V67" s="185"/>
    </row>
    <row r="68" spans="1:22" ht="15.75" customHeight="1" x14ac:dyDescent="0.2">
      <c r="A68" s="185"/>
      <c r="B68" s="185"/>
      <c r="C68" s="185"/>
      <c r="D68" s="7"/>
      <c r="E68" s="185"/>
      <c r="F68" s="185"/>
      <c r="G68" s="185"/>
      <c r="H68" s="185"/>
      <c r="I68" s="185"/>
      <c r="J68" s="185"/>
      <c r="K68" s="185"/>
      <c r="L68" s="185"/>
      <c r="M68" s="185"/>
      <c r="N68" s="185"/>
      <c r="O68" s="185"/>
      <c r="P68" s="185"/>
      <c r="Q68" s="185"/>
      <c r="R68" s="185"/>
      <c r="S68" s="185"/>
      <c r="T68" s="185"/>
      <c r="U68" s="185"/>
      <c r="V68" s="185"/>
    </row>
    <row r="69" spans="1:22" ht="15.75" customHeight="1" x14ac:dyDescent="0.2">
      <c r="A69" s="185"/>
      <c r="B69" s="185"/>
      <c r="C69" s="185"/>
      <c r="D69" s="7"/>
      <c r="E69" s="185"/>
      <c r="F69" s="185"/>
      <c r="G69" s="185"/>
      <c r="H69" s="185"/>
      <c r="I69" s="185"/>
      <c r="J69" s="185"/>
      <c r="K69" s="185"/>
      <c r="L69" s="185"/>
      <c r="M69" s="185"/>
      <c r="N69" s="185"/>
      <c r="O69" s="185"/>
      <c r="P69" s="185"/>
      <c r="Q69" s="185"/>
      <c r="R69" s="185"/>
      <c r="S69" s="185"/>
      <c r="T69" s="185"/>
      <c r="U69" s="185"/>
      <c r="V69" s="185"/>
    </row>
    <row r="70" spans="1:22" ht="15.75" customHeight="1" x14ac:dyDescent="0.2">
      <c r="A70" s="185"/>
      <c r="B70" s="185"/>
      <c r="C70" s="185"/>
      <c r="D70" s="7"/>
      <c r="E70" s="185"/>
      <c r="F70" s="185"/>
      <c r="G70" s="185"/>
      <c r="H70" s="185"/>
      <c r="I70" s="185"/>
      <c r="J70" s="185"/>
      <c r="K70" s="185"/>
      <c r="L70" s="185"/>
      <c r="M70" s="185"/>
      <c r="N70" s="185"/>
      <c r="O70" s="185"/>
      <c r="P70" s="185"/>
      <c r="Q70" s="185"/>
      <c r="R70" s="185"/>
      <c r="S70" s="185"/>
      <c r="T70" s="185"/>
      <c r="U70" s="185"/>
      <c r="V70" s="185"/>
    </row>
    <row r="71" spans="1:22" ht="15.75" customHeight="1" x14ac:dyDescent="0.2">
      <c r="A71" s="185"/>
      <c r="B71" s="185"/>
      <c r="C71" s="185"/>
      <c r="D71" s="7"/>
      <c r="E71" s="185"/>
      <c r="F71" s="185"/>
      <c r="G71" s="185"/>
      <c r="H71" s="185"/>
      <c r="I71" s="185"/>
      <c r="J71" s="185"/>
      <c r="K71" s="185"/>
      <c r="L71" s="185"/>
      <c r="M71" s="185"/>
      <c r="N71" s="185"/>
      <c r="O71" s="185"/>
      <c r="P71" s="185"/>
      <c r="Q71" s="185"/>
      <c r="R71" s="185"/>
      <c r="S71" s="185"/>
      <c r="T71" s="185"/>
      <c r="U71" s="185"/>
      <c r="V71" s="185"/>
    </row>
    <row r="72" spans="1:22" ht="15.75" customHeight="1" x14ac:dyDescent="0.2">
      <c r="A72" s="185"/>
      <c r="B72" s="185"/>
      <c r="C72" s="185"/>
      <c r="D72" s="7"/>
      <c r="E72" s="185"/>
      <c r="F72" s="185"/>
      <c r="G72" s="185"/>
      <c r="H72" s="185"/>
      <c r="I72" s="185"/>
      <c r="J72" s="185"/>
      <c r="K72" s="185"/>
      <c r="L72" s="185"/>
      <c r="M72" s="185"/>
      <c r="N72" s="185"/>
      <c r="O72" s="185"/>
      <c r="P72" s="185"/>
      <c r="Q72" s="185"/>
      <c r="R72" s="185"/>
      <c r="S72" s="185"/>
      <c r="T72" s="185"/>
      <c r="U72" s="185"/>
      <c r="V72" s="185"/>
    </row>
    <row r="73" spans="1:22" ht="15.75" customHeight="1" x14ac:dyDescent="0.2">
      <c r="A73" s="185"/>
      <c r="B73" s="185"/>
      <c r="C73" s="185"/>
      <c r="D73" s="7"/>
      <c r="E73" s="185"/>
      <c r="F73" s="185"/>
      <c r="G73" s="185"/>
      <c r="H73" s="185"/>
      <c r="I73" s="185"/>
      <c r="J73" s="185"/>
      <c r="K73" s="185"/>
      <c r="L73" s="185"/>
      <c r="M73" s="185"/>
      <c r="N73" s="185"/>
      <c r="O73" s="185"/>
      <c r="P73" s="185"/>
      <c r="Q73" s="185"/>
      <c r="R73" s="185"/>
      <c r="S73" s="185"/>
      <c r="T73" s="185"/>
      <c r="U73" s="185"/>
      <c r="V73" s="185"/>
    </row>
    <row r="74" spans="1:22" ht="15.75" customHeight="1" x14ac:dyDescent="0.2">
      <c r="A74" s="185"/>
      <c r="B74" s="185"/>
      <c r="C74" s="185"/>
      <c r="D74" s="7"/>
      <c r="E74" s="185"/>
      <c r="F74" s="185"/>
      <c r="G74" s="185"/>
      <c r="H74" s="185"/>
      <c r="I74" s="185"/>
      <c r="J74" s="185"/>
      <c r="K74" s="185"/>
      <c r="L74" s="185"/>
      <c r="M74" s="185"/>
      <c r="N74" s="185"/>
      <c r="O74" s="185"/>
      <c r="P74" s="185"/>
      <c r="Q74" s="185"/>
      <c r="R74" s="185"/>
      <c r="S74" s="185"/>
      <c r="T74" s="185"/>
      <c r="U74" s="185"/>
      <c r="V74" s="185"/>
    </row>
    <row r="75" spans="1:22" ht="15.75" customHeight="1" x14ac:dyDescent="0.2">
      <c r="A75" s="185"/>
      <c r="B75" s="185"/>
      <c r="C75" s="185"/>
      <c r="D75" s="7"/>
      <c r="E75" s="185"/>
      <c r="F75" s="185"/>
      <c r="G75" s="185"/>
      <c r="H75" s="185"/>
      <c r="I75" s="185"/>
      <c r="J75" s="185"/>
      <c r="K75" s="185"/>
      <c r="L75" s="185"/>
      <c r="M75" s="185"/>
      <c r="N75" s="185"/>
      <c r="O75" s="185"/>
      <c r="P75" s="185"/>
      <c r="Q75" s="185"/>
      <c r="R75" s="185"/>
      <c r="S75" s="185"/>
      <c r="T75" s="185"/>
      <c r="U75" s="185"/>
      <c r="V75" s="185"/>
    </row>
    <row r="76" spans="1:22" ht="15.75" customHeight="1" x14ac:dyDescent="0.2">
      <c r="A76" s="185"/>
      <c r="B76" s="185"/>
      <c r="C76" s="185"/>
      <c r="D76" s="7"/>
      <c r="E76" s="185"/>
      <c r="F76" s="185"/>
      <c r="G76" s="185"/>
      <c r="H76" s="185"/>
      <c r="I76" s="185"/>
      <c r="J76" s="185"/>
      <c r="K76" s="185"/>
      <c r="L76" s="185"/>
      <c r="M76" s="185"/>
      <c r="N76" s="185"/>
      <c r="O76" s="185"/>
      <c r="P76" s="185"/>
      <c r="Q76" s="185"/>
      <c r="R76" s="185"/>
      <c r="S76" s="185"/>
      <c r="T76" s="185"/>
      <c r="U76" s="185"/>
      <c r="V76" s="185"/>
    </row>
    <row r="77" spans="1:22" ht="15.75" customHeight="1" x14ac:dyDescent="0.2">
      <c r="A77" s="185"/>
      <c r="B77" s="185"/>
      <c r="C77" s="185"/>
      <c r="D77" s="7"/>
      <c r="E77" s="185"/>
      <c r="F77" s="185"/>
      <c r="G77" s="185"/>
      <c r="H77" s="185"/>
      <c r="I77" s="185"/>
      <c r="J77" s="185"/>
      <c r="K77" s="185"/>
      <c r="L77" s="185"/>
      <c r="M77" s="185"/>
      <c r="N77" s="185"/>
      <c r="O77" s="185"/>
      <c r="P77" s="185"/>
      <c r="Q77" s="185"/>
      <c r="R77" s="185"/>
      <c r="S77" s="185"/>
      <c r="T77" s="185"/>
      <c r="U77" s="185"/>
      <c r="V77" s="185"/>
    </row>
    <row r="78" spans="1:22" ht="15.75" customHeight="1" x14ac:dyDescent="0.2">
      <c r="A78" s="185"/>
      <c r="B78" s="185"/>
      <c r="C78" s="185"/>
      <c r="D78" s="7"/>
      <c r="E78" s="185"/>
      <c r="F78" s="185"/>
      <c r="G78" s="185"/>
      <c r="H78" s="185"/>
      <c r="I78" s="185"/>
      <c r="J78" s="185"/>
      <c r="K78" s="185"/>
      <c r="L78" s="185"/>
      <c r="M78" s="185"/>
      <c r="N78" s="185"/>
      <c r="O78" s="185"/>
      <c r="P78" s="185"/>
      <c r="Q78" s="185"/>
      <c r="R78" s="185"/>
      <c r="S78" s="185"/>
      <c r="T78" s="185"/>
      <c r="U78" s="185"/>
      <c r="V78" s="185"/>
    </row>
    <row r="79" spans="1:22" ht="15.75" customHeight="1" x14ac:dyDescent="0.2">
      <c r="A79" s="185"/>
      <c r="B79" s="185"/>
      <c r="C79" s="185"/>
      <c r="D79" s="7"/>
      <c r="E79" s="185"/>
      <c r="F79" s="185"/>
      <c r="G79" s="185"/>
      <c r="H79" s="185"/>
      <c r="I79" s="185"/>
      <c r="J79" s="185"/>
      <c r="K79" s="185"/>
      <c r="L79" s="185"/>
      <c r="M79" s="185"/>
      <c r="N79" s="185"/>
      <c r="O79" s="185"/>
      <c r="P79" s="185"/>
      <c r="Q79" s="185"/>
      <c r="R79" s="185"/>
      <c r="S79" s="185"/>
      <c r="T79" s="185"/>
      <c r="U79" s="185"/>
      <c r="V79" s="185"/>
    </row>
    <row r="80" spans="1:22" ht="15.75" customHeight="1" x14ac:dyDescent="0.2">
      <c r="A80" s="185"/>
      <c r="B80" s="185"/>
      <c r="C80" s="185"/>
      <c r="D80" s="7"/>
      <c r="E80" s="185"/>
      <c r="F80" s="185"/>
      <c r="G80" s="185"/>
      <c r="H80" s="185"/>
      <c r="I80" s="185"/>
      <c r="J80" s="185"/>
      <c r="K80" s="185"/>
      <c r="L80" s="185"/>
      <c r="M80" s="185"/>
      <c r="N80" s="185"/>
      <c r="O80" s="185"/>
      <c r="P80" s="185"/>
      <c r="Q80" s="185"/>
      <c r="R80" s="185"/>
      <c r="S80" s="185"/>
      <c r="T80" s="185"/>
      <c r="U80" s="185"/>
      <c r="V80" s="185"/>
    </row>
    <row r="81" spans="1:22" ht="15.75" customHeight="1" x14ac:dyDescent="0.2">
      <c r="A81" s="185"/>
      <c r="B81" s="185"/>
      <c r="C81" s="185"/>
      <c r="D81" s="7"/>
      <c r="E81" s="185"/>
      <c r="F81" s="185"/>
      <c r="G81" s="185"/>
      <c r="H81" s="185"/>
      <c r="I81" s="185"/>
      <c r="J81" s="185"/>
      <c r="K81" s="185"/>
      <c r="L81" s="185"/>
      <c r="M81" s="185"/>
      <c r="N81" s="185"/>
      <c r="O81" s="185"/>
      <c r="P81" s="185"/>
      <c r="Q81" s="185"/>
      <c r="R81" s="185"/>
      <c r="S81" s="185"/>
      <c r="T81" s="185"/>
      <c r="U81" s="185"/>
      <c r="V81" s="185"/>
    </row>
    <row r="82" spans="1:22" ht="15.75" customHeight="1" x14ac:dyDescent="0.2">
      <c r="A82" s="185"/>
      <c r="B82" s="185"/>
      <c r="C82" s="185"/>
      <c r="D82" s="7"/>
      <c r="E82" s="185"/>
      <c r="F82" s="185"/>
      <c r="G82" s="185"/>
      <c r="H82" s="185"/>
      <c r="I82" s="185"/>
      <c r="J82" s="185"/>
      <c r="K82" s="185"/>
      <c r="L82" s="185"/>
      <c r="M82" s="185"/>
      <c r="N82" s="185"/>
      <c r="O82" s="185"/>
      <c r="P82" s="185"/>
      <c r="Q82" s="185"/>
      <c r="R82" s="185"/>
      <c r="S82" s="185"/>
      <c r="T82" s="185"/>
      <c r="U82" s="185"/>
      <c r="V82" s="185"/>
    </row>
    <row r="83" spans="1:22" ht="15.75" customHeight="1" x14ac:dyDescent="0.2">
      <c r="A83" s="185"/>
      <c r="B83" s="185"/>
      <c r="C83" s="185"/>
      <c r="D83" s="7"/>
      <c r="E83" s="185"/>
      <c r="F83" s="185"/>
      <c r="G83" s="185"/>
      <c r="H83" s="185"/>
      <c r="I83" s="185"/>
      <c r="J83" s="185"/>
      <c r="K83" s="185"/>
      <c r="L83" s="185"/>
      <c r="M83" s="185"/>
      <c r="N83" s="185"/>
      <c r="O83" s="185"/>
      <c r="P83" s="185"/>
      <c r="Q83" s="185"/>
      <c r="R83" s="185"/>
      <c r="S83" s="185"/>
      <c r="T83" s="185"/>
      <c r="U83" s="185"/>
      <c r="V83" s="185"/>
    </row>
    <row r="84" spans="1:22" ht="15.75" customHeight="1" x14ac:dyDescent="0.2">
      <c r="A84" s="185"/>
      <c r="B84" s="185"/>
      <c r="C84" s="185"/>
      <c r="D84" s="7"/>
      <c r="E84" s="185"/>
      <c r="F84" s="185"/>
      <c r="G84" s="185"/>
      <c r="H84" s="185"/>
      <c r="I84" s="185"/>
      <c r="J84" s="185"/>
      <c r="K84" s="185"/>
      <c r="L84" s="185"/>
      <c r="M84" s="185"/>
      <c r="N84" s="185"/>
      <c r="O84" s="185"/>
      <c r="P84" s="185"/>
      <c r="Q84" s="185"/>
      <c r="R84" s="185"/>
      <c r="S84" s="185"/>
      <c r="T84" s="185"/>
      <c r="U84" s="185"/>
      <c r="V84" s="185"/>
    </row>
    <row r="85" spans="1:22" ht="15.75" customHeight="1" x14ac:dyDescent="0.2">
      <c r="A85" s="185"/>
      <c r="B85" s="185"/>
      <c r="C85" s="185"/>
      <c r="D85" s="7"/>
      <c r="E85" s="185"/>
      <c r="F85" s="185"/>
      <c r="G85" s="185"/>
      <c r="H85" s="185"/>
      <c r="I85" s="185"/>
      <c r="J85" s="185"/>
      <c r="K85" s="185"/>
      <c r="L85" s="185"/>
      <c r="M85" s="185"/>
      <c r="N85" s="185"/>
      <c r="O85" s="185"/>
      <c r="P85" s="185"/>
      <c r="Q85" s="185"/>
      <c r="R85" s="185"/>
      <c r="S85" s="185"/>
      <c r="T85" s="185"/>
      <c r="U85" s="185"/>
      <c r="V85" s="185"/>
    </row>
    <row r="86" spans="1:22" ht="15.75" customHeight="1" x14ac:dyDescent="0.2">
      <c r="A86" s="185"/>
      <c r="B86" s="185"/>
      <c r="C86" s="185"/>
      <c r="D86" s="7"/>
      <c r="E86" s="185"/>
      <c r="F86" s="185"/>
      <c r="G86" s="185"/>
      <c r="H86" s="185"/>
      <c r="I86" s="185"/>
      <c r="J86" s="185"/>
      <c r="K86" s="185"/>
      <c r="L86" s="185"/>
      <c r="M86" s="185"/>
      <c r="N86" s="185"/>
      <c r="O86" s="185"/>
      <c r="P86" s="185"/>
      <c r="Q86" s="185"/>
      <c r="R86" s="185"/>
      <c r="S86" s="185"/>
      <c r="T86" s="185"/>
      <c r="U86" s="185"/>
      <c r="V86" s="185"/>
    </row>
    <row r="87" spans="1:22" ht="15.75" customHeight="1" x14ac:dyDescent="0.2">
      <c r="A87" s="185"/>
      <c r="B87" s="185"/>
      <c r="C87" s="185"/>
      <c r="D87" s="7"/>
      <c r="E87" s="185"/>
      <c r="F87" s="185"/>
      <c r="G87" s="185"/>
      <c r="H87" s="185"/>
      <c r="I87" s="185"/>
      <c r="J87" s="185"/>
      <c r="K87" s="185"/>
      <c r="L87" s="185"/>
      <c r="M87" s="185"/>
      <c r="N87" s="185"/>
      <c r="O87" s="185"/>
      <c r="P87" s="185"/>
      <c r="Q87" s="185"/>
      <c r="R87" s="185"/>
      <c r="S87" s="185"/>
      <c r="T87" s="185"/>
      <c r="U87" s="185"/>
      <c r="V87" s="185"/>
    </row>
    <row r="88" spans="1:22" ht="15.75" customHeight="1" x14ac:dyDescent="0.2">
      <c r="A88" s="185"/>
      <c r="B88" s="185"/>
      <c r="C88" s="185"/>
      <c r="D88" s="7"/>
      <c r="E88" s="185"/>
      <c r="F88" s="185"/>
      <c r="G88" s="185"/>
      <c r="H88" s="185"/>
      <c r="I88" s="185"/>
      <c r="J88" s="185"/>
      <c r="K88" s="185"/>
      <c r="L88" s="185"/>
      <c r="M88" s="185"/>
      <c r="N88" s="185"/>
      <c r="O88" s="185"/>
      <c r="P88" s="185"/>
      <c r="Q88" s="185"/>
      <c r="R88" s="185"/>
      <c r="S88" s="185"/>
      <c r="T88" s="185"/>
      <c r="U88" s="185"/>
      <c r="V88" s="185"/>
    </row>
    <row r="89" spans="1:22" ht="15.75" customHeight="1" x14ac:dyDescent="0.2">
      <c r="A89" s="185"/>
      <c r="B89" s="185"/>
      <c r="C89" s="185"/>
      <c r="D89" s="7"/>
      <c r="E89" s="185"/>
      <c r="F89" s="185"/>
      <c r="G89" s="185"/>
      <c r="H89" s="185"/>
      <c r="I89" s="185"/>
      <c r="J89" s="185"/>
      <c r="K89" s="185"/>
      <c r="L89" s="185"/>
      <c r="M89" s="185"/>
      <c r="N89" s="185"/>
      <c r="O89" s="185"/>
      <c r="P89" s="185"/>
      <c r="Q89" s="185"/>
      <c r="R89" s="185"/>
      <c r="S89" s="185"/>
      <c r="T89" s="185"/>
      <c r="U89" s="185"/>
      <c r="V89" s="185"/>
    </row>
    <row r="90" spans="1:22" ht="15.75" customHeight="1" x14ac:dyDescent="0.2">
      <c r="A90" s="185"/>
      <c r="B90" s="185"/>
      <c r="C90" s="185"/>
      <c r="D90" s="7"/>
      <c r="E90" s="185"/>
      <c r="F90" s="185"/>
      <c r="G90" s="185"/>
      <c r="H90" s="185"/>
      <c r="I90" s="185"/>
      <c r="J90" s="185"/>
      <c r="K90" s="185"/>
      <c r="L90" s="185"/>
      <c r="M90" s="185"/>
      <c r="N90" s="185"/>
      <c r="O90" s="185"/>
      <c r="P90" s="185"/>
      <c r="Q90" s="185"/>
      <c r="R90" s="185"/>
      <c r="S90" s="185"/>
      <c r="T90" s="185"/>
      <c r="U90" s="185"/>
      <c r="V90" s="185"/>
    </row>
    <row r="91" spans="1:22" ht="15.75" customHeight="1" x14ac:dyDescent="0.2">
      <c r="A91" s="185"/>
      <c r="B91" s="185"/>
      <c r="C91" s="185"/>
      <c r="D91" s="7"/>
      <c r="E91" s="185"/>
      <c r="F91" s="185"/>
      <c r="G91" s="185"/>
      <c r="H91" s="185"/>
      <c r="I91" s="185"/>
      <c r="J91" s="185"/>
      <c r="K91" s="185"/>
      <c r="L91" s="185"/>
      <c r="M91" s="185"/>
      <c r="N91" s="185"/>
      <c r="O91" s="185"/>
      <c r="P91" s="185"/>
      <c r="Q91" s="185"/>
      <c r="R91" s="185"/>
      <c r="S91" s="185"/>
      <c r="T91" s="185"/>
      <c r="U91" s="185"/>
      <c r="V91" s="185"/>
    </row>
    <row r="92" spans="1:22" ht="15.75" customHeight="1" x14ac:dyDescent="0.2">
      <c r="A92" s="185"/>
      <c r="B92" s="185"/>
      <c r="C92" s="185"/>
      <c r="D92" s="7"/>
      <c r="E92" s="185"/>
      <c r="F92" s="185"/>
      <c r="G92" s="185"/>
      <c r="H92" s="185"/>
      <c r="I92" s="185"/>
      <c r="J92" s="185"/>
      <c r="K92" s="185"/>
      <c r="L92" s="185"/>
      <c r="M92" s="185"/>
      <c r="N92" s="185"/>
      <c r="O92" s="185"/>
      <c r="P92" s="185"/>
      <c r="Q92" s="185"/>
      <c r="R92" s="185"/>
      <c r="S92" s="185"/>
      <c r="T92" s="185"/>
      <c r="U92" s="185"/>
      <c r="V92" s="185"/>
    </row>
    <row r="93" spans="1:22" ht="15.75" customHeight="1" x14ac:dyDescent="0.2">
      <c r="A93" s="185"/>
      <c r="B93" s="185"/>
      <c r="C93" s="185"/>
      <c r="D93" s="7"/>
      <c r="E93" s="185"/>
      <c r="F93" s="185"/>
      <c r="G93" s="185"/>
      <c r="H93" s="185"/>
      <c r="I93" s="185"/>
      <c r="J93" s="185"/>
      <c r="K93" s="185"/>
      <c r="L93" s="185"/>
      <c r="M93" s="185"/>
      <c r="N93" s="185"/>
      <c r="O93" s="185"/>
      <c r="P93" s="185"/>
      <c r="Q93" s="185"/>
      <c r="R93" s="185"/>
      <c r="S93" s="185"/>
      <c r="T93" s="185"/>
      <c r="U93" s="185"/>
      <c r="V93" s="185"/>
    </row>
    <row r="94" spans="1:22" ht="15.75" customHeight="1" x14ac:dyDescent="0.2">
      <c r="A94" s="185"/>
      <c r="B94" s="185"/>
      <c r="C94" s="185"/>
      <c r="D94" s="7"/>
      <c r="E94" s="185"/>
      <c r="F94" s="185"/>
      <c r="G94" s="185"/>
      <c r="H94" s="185"/>
      <c r="I94" s="185"/>
      <c r="J94" s="185"/>
      <c r="K94" s="185"/>
      <c r="L94" s="185"/>
      <c r="M94" s="185"/>
      <c r="N94" s="185"/>
      <c r="O94" s="185"/>
      <c r="P94" s="185"/>
      <c r="Q94" s="185"/>
      <c r="R94" s="185"/>
      <c r="S94" s="185"/>
      <c r="T94" s="185"/>
      <c r="U94" s="185"/>
      <c r="V94" s="185"/>
    </row>
    <row r="95" spans="1:22" ht="15.75" customHeight="1" x14ac:dyDescent="0.2">
      <c r="A95" s="185"/>
      <c r="B95" s="185"/>
      <c r="C95" s="185"/>
      <c r="D95" s="7"/>
      <c r="E95" s="185"/>
      <c r="F95" s="185"/>
      <c r="G95" s="185"/>
      <c r="H95" s="185"/>
      <c r="I95" s="185"/>
      <c r="J95" s="185"/>
      <c r="K95" s="185"/>
      <c r="L95" s="185"/>
      <c r="M95" s="185"/>
      <c r="N95" s="185"/>
      <c r="O95" s="185"/>
      <c r="P95" s="185"/>
      <c r="Q95" s="185"/>
      <c r="R95" s="185"/>
      <c r="S95" s="185"/>
      <c r="T95" s="185"/>
      <c r="U95" s="185"/>
      <c r="V95" s="185"/>
    </row>
    <row r="96" spans="1:22" ht="15.75" customHeight="1" x14ac:dyDescent="0.2">
      <c r="A96" s="185"/>
      <c r="B96" s="185"/>
      <c r="C96" s="185"/>
      <c r="D96" s="7"/>
      <c r="E96" s="185"/>
      <c r="F96" s="185"/>
      <c r="G96" s="185"/>
      <c r="H96" s="185"/>
      <c r="I96" s="185"/>
      <c r="J96" s="185"/>
      <c r="K96" s="185"/>
      <c r="L96" s="185"/>
      <c r="M96" s="185"/>
      <c r="N96" s="185"/>
      <c r="O96" s="185"/>
      <c r="P96" s="185"/>
      <c r="Q96" s="185"/>
      <c r="R96" s="185"/>
      <c r="S96" s="185"/>
      <c r="T96" s="185"/>
      <c r="U96" s="185"/>
      <c r="V96" s="185"/>
    </row>
    <row r="97" spans="1:22" ht="15.75" customHeight="1" x14ac:dyDescent="0.2">
      <c r="A97" s="185"/>
      <c r="B97" s="185"/>
      <c r="C97" s="185"/>
      <c r="D97" s="7"/>
      <c r="E97" s="185"/>
      <c r="F97" s="185"/>
      <c r="G97" s="185"/>
      <c r="H97" s="185"/>
      <c r="I97" s="185"/>
      <c r="J97" s="185"/>
      <c r="K97" s="185"/>
      <c r="L97" s="185"/>
      <c r="M97" s="185"/>
      <c r="N97" s="185"/>
      <c r="O97" s="185"/>
      <c r="P97" s="185"/>
      <c r="Q97" s="185"/>
      <c r="R97" s="185"/>
      <c r="S97" s="185"/>
      <c r="T97" s="185"/>
      <c r="U97" s="185"/>
      <c r="V97" s="185"/>
    </row>
    <row r="98" spans="1:22" ht="15.75" customHeight="1" x14ac:dyDescent="0.2">
      <c r="A98" s="185"/>
      <c r="B98" s="185"/>
      <c r="C98" s="185"/>
      <c r="D98" s="7"/>
      <c r="E98" s="185"/>
      <c r="F98" s="185"/>
      <c r="G98" s="185"/>
      <c r="H98" s="185"/>
      <c r="I98" s="185"/>
      <c r="J98" s="185"/>
      <c r="K98" s="185"/>
      <c r="L98" s="185"/>
      <c r="M98" s="185"/>
      <c r="N98" s="185"/>
      <c r="O98" s="185"/>
      <c r="P98" s="185"/>
      <c r="Q98" s="185"/>
      <c r="R98" s="185"/>
      <c r="S98" s="185"/>
      <c r="T98" s="185"/>
      <c r="U98" s="185"/>
      <c r="V98" s="185"/>
    </row>
    <row r="99" spans="1:22" ht="15.75" customHeight="1" x14ac:dyDescent="0.2">
      <c r="A99" s="185"/>
      <c r="B99" s="185"/>
      <c r="C99" s="185"/>
      <c r="D99" s="7"/>
      <c r="E99" s="185"/>
      <c r="F99" s="185"/>
      <c r="G99" s="185"/>
      <c r="H99" s="185"/>
      <c r="I99" s="185"/>
      <c r="J99" s="185"/>
      <c r="K99" s="185"/>
      <c r="L99" s="185"/>
      <c r="M99" s="185"/>
      <c r="N99" s="185"/>
      <c r="O99" s="185"/>
      <c r="P99" s="185"/>
      <c r="Q99" s="185"/>
      <c r="R99" s="185"/>
      <c r="S99" s="185"/>
      <c r="T99" s="185"/>
      <c r="U99" s="185"/>
      <c r="V99" s="185"/>
    </row>
    <row r="100" spans="1:22" ht="15.75" customHeight="1" x14ac:dyDescent="0.2">
      <c r="A100" s="185"/>
      <c r="B100" s="185"/>
      <c r="C100" s="185"/>
      <c r="D100" s="7"/>
      <c r="E100" s="185"/>
      <c r="F100" s="185"/>
      <c r="G100" s="185"/>
      <c r="H100" s="185"/>
      <c r="I100" s="185"/>
      <c r="J100" s="185"/>
      <c r="K100" s="185"/>
      <c r="L100" s="185"/>
      <c r="M100" s="185"/>
      <c r="N100" s="185"/>
      <c r="O100" s="185"/>
      <c r="P100" s="185"/>
      <c r="Q100" s="185"/>
      <c r="R100" s="185"/>
      <c r="S100" s="185"/>
      <c r="T100" s="185"/>
      <c r="U100" s="185"/>
      <c r="V100" s="185"/>
    </row>
    <row r="101" spans="1:22" ht="15.75" customHeight="1" x14ac:dyDescent="0.2">
      <c r="A101" s="185"/>
      <c r="B101" s="185"/>
      <c r="C101" s="185"/>
      <c r="D101" s="7"/>
      <c r="E101" s="185"/>
      <c r="F101" s="185"/>
      <c r="G101" s="185"/>
      <c r="H101" s="185"/>
      <c r="I101" s="185"/>
      <c r="J101" s="185"/>
      <c r="K101" s="185"/>
      <c r="L101" s="185"/>
      <c r="M101" s="185"/>
      <c r="N101" s="185"/>
      <c r="O101" s="185"/>
      <c r="P101" s="185"/>
      <c r="Q101" s="185"/>
      <c r="R101" s="185"/>
      <c r="S101" s="185"/>
      <c r="T101" s="185"/>
      <c r="U101" s="185"/>
      <c r="V101" s="185"/>
    </row>
    <row r="102" spans="1:22" ht="15.75" customHeight="1" x14ac:dyDescent="0.2">
      <c r="A102" s="185"/>
      <c r="B102" s="185"/>
      <c r="C102" s="185"/>
      <c r="D102" s="7"/>
      <c r="E102" s="185"/>
      <c r="F102" s="185"/>
      <c r="G102" s="185"/>
      <c r="H102" s="185"/>
      <c r="I102" s="185"/>
      <c r="J102" s="185"/>
      <c r="K102" s="185"/>
      <c r="L102" s="185"/>
      <c r="M102" s="185"/>
      <c r="N102" s="185"/>
      <c r="O102" s="185"/>
      <c r="P102" s="185"/>
      <c r="Q102" s="185"/>
      <c r="R102" s="185"/>
      <c r="S102" s="185"/>
      <c r="T102" s="185"/>
      <c r="U102" s="185"/>
      <c r="V102" s="185"/>
    </row>
    <row r="103" spans="1:22" ht="15.75" customHeight="1" x14ac:dyDescent="0.2">
      <c r="A103" s="185"/>
      <c r="B103" s="185"/>
      <c r="C103" s="185"/>
      <c r="D103" s="7"/>
      <c r="E103" s="185"/>
      <c r="F103" s="185"/>
      <c r="G103" s="185"/>
      <c r="H103" s="185"/>
      <c r="I103" s="185"/>
      <c r="J103" s="185"/>
      <c r="K103" s="185"/>
      <c r="L103" s="185"/>
      <c r="M103" s="185"/>
      <c r="N103" s="185"/>
      <c r="O103" s="185"/>
      <c r="P103" s="185"/>
      <c r="Q103" s="185"/>
      <c r="R103" s="185"/>
      <c r="S103" s="185"/>
      <c r="T103" s="185"/>
      <c r="U103" s="185"/>
      <c r="V103" s="185"/>
    </row>
    <row r="104" spans="1:22" ht="15.75" customHeight="1" x14ac:dyDescent="0.2">
      <c r="A104" s="185"/>
      <c r="B104" s="185"/>
      <c r="C104" s="185"/>
      <c r="D104" s="7"/>
      <c r="E104" s="185"/>
      <c r="F104" s="185"/>
      <c r="G104" s="185"/>
      <c r="H104" s="185"/>
      <c r="I104" s="185"/>
      <c r="J104" s="185"/>
      <c r="K104" s="185"/>
      <c r="L104" s="185"/>
      <c r="M104" s="185"/>
      <c r="N104" s="185"/>
      <c r="O104" s="185"/>
      <c r="P104" s="185"/>
      <c r="Q104" s="185"/>
      <c r="R104" s="185"/>
      <c r="S104" s="185"/>
      <c r="T104" s="185"/>
      <c r="U104" s="185"/>
      <c r="V104" s="185"/>
    </row>
    <row r="105" spans="1:22" ht="15.75" customHeight="1" x14ac:dyDescent="0.2">
      <c r="A105" s="185"/>
      <c r="B105" s="185"/>
      <c r="C105" s="185"/>
      <c r="D105" s="7"/>
      <c r="E105" s="185"/>
      <c r="F105" s="185"/>
      <c r="G105" s="185"/>
      <c r="H105" s="185"/>
      <c r="I105" s="185"/>
      <c r="J105" s="185"/>
      <c r="K105" s="185"/>
      <c r="L105" s="185"/>
      <c r="M105" s="185"/>
      <c r="N105" s="185"/>
      <c r="O105" s="185"/>
      <c r="P105" s="185"/>
      <c r="Q105" s="185"/>
      <c r="R105" s="185"/>
      <c r="S105" s="185"/>
      <c r="T105" s="185"/>
      <c r="U105" s="185"/>
      <c r="V105" s="185"/>
    </row>
    <row r="106" spans="1:22" ht="15.75" customHeight="1" x14ac:dyDescent="0.2">
      <c r="A106" s="185"/>
      <c r="B106" s="185"/>
      <c r="C106" s="185"/>
      <c r="D106" s="7"/>
      <c r="E106" s="185"/>
      <c r="F106" s="185"/>
      <c r="G106" s="185"/>
      <c r="H106" s="185"/>
      <c r="I106" s="185"/>
      <c r="J106" s="185"/>
      <c r="K106" s="185"/>
      <c r="L106" s="185"/>
      <c r="M106" s="185"/>
      <c r="N106" s="185"/>
      <c r="O106" s="185"/>
      <c r="P106" s="185"/>
      <c r="Q106" s="185"/>
      <c r="R106" s="185"/>
      <c r="S106" s="185"/>
      <c r="T106" s="185"/>
      <c r="U106" s="185"/>
      <c r="V106" s="185"/>
    </row>
    <row r="107" spans="1:22" ht="15.75" customHeight="1" x14ac:dyDescent="0.2">
      <c r="A107" s="185"/>
      <c r="B107" s="185"/>
      <c r="C107" s="185"/>
      <c r="D107" s="7"/>
      <c r="E107" s="185"/>
      <c r="F107" s="185"/>
      <c r="G107" s="185"/>
      <c r="H107" s="185"/>
      <c r="I107" s="185"/>
      <c r="J107" s="185"/>
      <c r="K107" s="185"/>
      <c r="L107" s="185"/>
      <c r="M107" s="185"/>
      <c r="N107" s="185"/>
      <c r="O107" s="185"/>
      <c r="P107" s="185"/>
      <c r="Q107" s="185"/>
      <c r="R107" s="185"/>
      <c r="S107" s="185"/>
      <c r="T107" s="185"/>
      <c r="U107" s="185"/>
      <c r="V107" s="185"/>
    </row>
    <row r="108" spans="1:22" ht="15.75" customHeight="1" x14ac:dyDescent="0.2">
      <c r="A108" s="185"/>
      <c r="B108" s="185"/>
      <c r="C108" s="185"/>
      <c r="D108" s="7"/>
      <c r="E108" s="185"/>
      <c r="F108" s="185"/>
      <c r="G108" s="185"/>
      <c r="H108" s="185"/>
      <c r="I108" s="185"/>
      <c r="J108" s="185"/>
      <c r="K108" s="185"/>
      <c r="L108" s="185"/>
      <c r="M108" s="185"/>
      <c r="N108" s="185"/>
      <c r="O108" s="185"/>
      <c r="P108" s="185"/>
      <c r="Q108" s="185"/>
      <c r="R108" s="185"/>
      <c r="S108" s="185"/>
      <c r="T108" s="185"/>
      <c r="U108" s="185"/>
      <c r="V108" s="185"/>
    </row>
    <row r="109" spans="1:22" ht="15.75" customHeight="1" x14ac:dyDescent="0.2">
      <c r="A109" s="185"/>
      <c r="B109" s="185"/>
      <c r="C109" s="185"/>
      <c r="D109" s="7"/>
      <c r="E109" s="185"/>
      <c r="F109" s="185"/>
      <c r="G109" s="185"/>
      <c r="H109" s="185"/>
      <c r="I109" s="185"/>
      <c r="J109" s="185"/>
      <c r="K109" s="185"/>
      <c r="L109" s="185"/>
      <c r="M109" s="185"/>
      <c r="N109" s="185"/>
      <c r="O109" s="185"/>
      <c r="P109" s="185"/>
      <c r="Q109" s="185"/>
      <c r="R109" s="185"/>
      <c r="S109" s="185"/>
      <c r="T109" s="185"/>
      <c r="U109" s="185"/>
      <c r="V109" s="185"/>
    </row>
    <row r="110" spans="1:22" ht="15.75" customHeight="1" x14ac:dyDescent="0.2">
      <c r="A110" s="185"/>
      <c r="B110" s="185"/>
      <c r="C110" s="185"/>
      <c r="D110" s="7"/>
      <c r="E110" s="185"/>
      <c r="F110" s="185"/>
      <c r="G110" s="185"/>
      <c r="H110" s="185"/>
      <c r="I110" s="185"/>
      <c r="J110" s="185"/>
      <c r="K110" s="185"/>
      <c r="L110" s="185"/>
      <c r="M110" s="185"/>
      <c r="N110" s="185"/>
      <c r="O110" s="185"/>
      <c r="P110" s="185"/>
      <c r="Q110" s="185"/>
      <c r="R110" s="185"/>
      <c r="S110" s="185"/>
      <c r="T110" s="185"/>
      <c r="U110" s="185"/>
      <c r="V110" s="185"/>
    </row>
    <row r="111" spans="1:22" ht="15.75" customHeight="1" x14ac:dyDescent="0.2">
      <c r="A111" s="185"/>
      <c r="B111" s="185"/>
      <c r="C111" s="185"/>
      <c r="D111" s="7"/>
      <c r="E111" s="185"/>
      <c r="F111" s="185"/>
      <c r="G111" s="185"/>
      <c r="H111" s="185"/>
      <c r="I111" s="185"/>
      <c r="J111" s="185"/>
      <c r="K111" s="185"/>
      <c r="L111" s="185"/>
      <c r="M111" s="185"/>
      <c r="N111" s="185"/>
      <c r="O111" s="185"/>
      <c r="P111" s="185"/>
      <c r="Q111" s="185"/>
      <c r="R111" s="185"/>
      <c r="S111" s="185"/>
      <c r="T111" s="185"/>
      <c r="U111" s="185"/>
      <c r="V111" s="185"/>
    </row>
    <row r="112" spans="1:22" ht="15.75" customHeight="1" x14ac:dyDescent="0.2">
      <c r="A112" s="185"/>
      <c r="B112" s="185"/>
      <c r="C112" s="185"/>
      <c r="D112" s="7"/>
      <c r="E112" s="185"/>
      <c r="F112" s="185"/>
      <c r="G112" s="185"/>
      <c r="H112" s="185"/>
      <c r="I112" s="185"/>
      <c r="J112" s="185"/>
      <c r="K112" s="185"/>
      <c r="L112" s="185"/>
      <c r="M112" s="185"/>
      <c r="N112" s="185"/>
      <c r="O112" s="185"/>
      <c r="P112" s="185"/>
      <c r="Q112" s="185"/>
      <c r="R112" s="185"/>
      <c r="S112" s="185"/>
      <c r="T112" s="185"/>
      <c r="U112" s="185"/>
      <c r="V112" s="185"/>
    </row>
    <row r="113" spans="1:22" ht="15.75" customHeight="1" x14ac:dyDescent="0.2">
      <c r="A113" s="185"/>
      <c r="B113" s="185"/>
      <c r="C113" s="185"/>
      <c r="D113" s="7"/>
      <c r="E113" s="185"/>
      <c r="F113" s="185"/>
      <c r="G113" s="185"/>
      <c r="H113" s="185"/>
      <c r="I113" s="185"/>
      <c r="J113" s="185"/>
      <c r="K113" s="185"/>
      <c r="L113" s="185"/>
      <c r="M113" s="185"/>
      <c r="N113" s="185"/>
      <c r="O113" s="185"/>
      <c r="P113" s="185"/>
      <c r="Q113" s="185"/>
      <c r="R113" s="185"/>
      <c r="S113" s="185"/>
      <c r="T113" s="185"/>
      <c r="U113" s="185"/>
      <c r="V113" s="185"/>
    </row>
    <row r="114" spans="1:22" ht="15.75" customHeight="1" x14ac:dyDescent="0.2">
      <c r="A114" s="185"/>
      <c r="B114" s="185"/>
      <c r="C114" s="185"/>
      <c r="D114" s="7"/>
      <c r="E114" s="185"/>
      <c r="F114" s="185"/>
      <c r="G114" s="185"/>
      <c r="H114" s="185"/>
      <c r="I114" s="185"/>
      <c r="J114" s="185"/>
      <c r="K114" s="185"/>
      <c r="L114" s="185"/>
      <c r="M114" s="185"/>
      <c r="N114" s="185"/>
      <c r="O114" s="185"/>
      <c r="P114" s="185"/>
      <c r="Q114" s="185"/>
      <c r="R114" s="185"/>
      <c r="S114" s="185"/>
      <c r="T114" s="185"/>
      <c r="U114" s="185"/>
      <c r="V114" s="185"/>
    </row>
    <row r="115" spans="1:22" ht="15.75" customHeight="1" x14ac:dyDescent="0.2">
      <c r="A115" s="185"/>
      <c r="B115" s="185"/>
      <c r="C115" s="185"/>
      <c r="D115" s="7"/>
      <c r="E115" s="185"/>
      <c r="F115" s="185"/>
      <c r="G115" s="185"/>
      <c r="H115" s="185"/>
      <c r="I115" s="185"/>
      <c r="J115" s="185"/>
      <c r="K115" s="185"/>
      <c r="L115" s="185"/>
      <c r="M115" s="185"/>
      <c r="N115" s="185"/>
      <c r="O115" s="185"/>
      <c r="P115" s="185"/>
      <c r="Q115" s="185"/>
      <c r="R115" s="185"/>
      <c r="S115" s="185"/>
      <c r="T115" s="185"/>
      <c r="U115" s="185"/>
      <c r="V115" s="185"/>
    </row>
    <row r="116" spans="1:22" ht="15.75" customHeight="1" x14ac:dyDescent="0.2">
      <c r="A116" s="185"/>
      <c r="B116" s="185"/>
      <c r="C116" s="185"/>
      <c r="D116" s="7"/>
      <c r="E116" s="185"/>
      <c r="F116" s="185"/>
      <c r="G116" s="185"/>
      <c r="H116" s="185"/>
      <c r="I116" s="185"/>
      <c r="J116" s="185"/>
      <c r="K116" s="185"/>
      <c r="L116" s="185"/>
      <c r="M116" s="185"/>
      <c r="N116" s="185"/>
      <c r="O116" s="185"/>
      <c r="P116" s="185"/>
      <c r="Q116" s="185"/>
      <c r="R116" s="185"/>
      <c r="S116" s="185"/>
      <c r="T116" s="185"/>
      <c r="U116" s="185"/>
      <c r="V116" s="185"/>
    </row>
    <row r="117" spans="1:22" ht="15.75" customHeight="1" x14ac:dyDescent="0.2">
      <c r="A117" s="185"/>
      <c r="B117" s="185"/>
      <c r="C117" s="185"/>
      <c r="D117" s="7"/>
      <c r="E117" s="185"/>
      <c r="F117" s="185"/>
      <c r="G117" s="185"/>
      <c r="H117" s="185"/>
      <c r="I117" s="185"/>
      <c r="J117" s="185"/>
      <c r="K117" s="185"/>
      <c r="L117" s="185"/>
      <c r="M117" s="185"/>
      <c r="N117" s="185"/>
      <c r="O117" s="185"/>
      <c r="P117" s="185"/>
      <c r="Q117" s="185"/>
      <c r="R117" s="185"/>
      <c r="S117" s="185"/>
      <c r="T117" s="185"/>
      <c r="U117" s="185"/>
      <c r="V117" s="185"/>
    </row>
    <row r="118" spans="1:22" ht="15.75" customHeight="1" x14ac:dyDescent="0.2">
      <c r="A118" s="185"/>
      <c r="B118" s="185"/>
      <c r="C118" s="185"/>
      <c r="D118" s="7"/>
      <c r="E118" s="185"/>
      <c r="F118" s="185"/>
      <c r="G118" s="185"/>
      <c r="H118" s="185"/>
      <c r="I118" s="185"/>
      <c r="J118" s="185"/>
      <c r="K118" s="185"/>
      <c r="L118" s="185"/>
      <c r="M118" s="185"/>
      <c r="N118" s="185"/>
      <c r="O118" s="185"/>
      <c r="P118" s="185"/>
      <c r="Q118" s="185"/>
      <c r="R118" s="185"/>
      <c r="S118" s="185"/>
      <c r="T118" s="185"/>
      <c r="U118" s="185"/>
      <c r="V118" s="185"/>
    </row>
    <row r="119" spans="1:22" ht="15.75" customHeight="1" x14ac:dyDescent="0.2">
      <c r="A119" s="185"/>
      <c r="B119" s="185"/>
      <c r="C119" s="185"/>
      <c r="D119" s="7"/>
      <c r="E119" s="185"/>
      <c r="F119" s="185"/>
      <c r="G119" s="185"/>
      <c r="H119" s="185"/>
      <c r="I119" s="185"/>
      <c r="J119" s="185"/>
      <c r="K119" s="185"/>
      <c r="L119" s="185"/>
      <c r="M119" s="185"/>
      <c r="N119" s="185"/>
      <c r="O119" s="185"/>
      <c r="P119" s="185"/>
      <c r="Q119" s="185"/>
      <c r="R119" s="185"/>
      <c r="S119" s="185"/>
      <c r="T119" s="185"/>
      <c r="U119" s="185"/>
      <c r="V119" s="185"/>
    </row>
    <row r="120" spans="1:22" ht="15.75" customHeight="1" x14ac:dyDescent="0.2">
      <c r="A120" s="185"/>
      <c r="B120" s="185"/>
      <c r="C120" s="185"/>
      <c r="D120" s="7"/>
      <c r="E120" s="185"/>
      <c r="F120" s="185"/>
      <c r="G120" s="185"/>
      <c r="H120" s="185"/>
      <c r="I120" s="185"/>
      <c r="J120" s="185"/>
      <c r="K120" s="185"/>
      <c r="L120" s="185"/>
      <c r="M120" s="185"/>
      <c r="N120" s="185"/>
      <c r="O120" s="185"/>
      <c r="P120" s="185"/>
      <c r="Q120" s="185"/>
      <c r="R120" s="185"/>
      <c r="S120" s="185"/>
      <c r="T120" s="185"/>
      <c r="U120" s="185"/>
      <c r="V120" s="185"/>
    </row>
    <row r="121" spans="1:22" ht="15.75" customHeight="1" x14ac:dyDescent="0.2">
      <c r="A121" s="185"/>
      <c r="B121" s="185"/>
      <c r="C121" s="185"/>
      <c r="D121" s="7"/>
      <c r="E121" s="185"/>
      <c r="F121" s="185"/>
      <c r="G121" s="185"/>
      <c r="H121" s="185"/>
      <c r="I121" s="185"/>
      <c r="J121" s="185"/>
      <c r="K121" s="185"/>
      <c r="L121" s="185"/>
      <c r="M121" s="185"/>
      <c r="N121" s="185"/>
      <c r="O121" s="185"/>
      <c r="P121" s="185"/>
      <c r="Q121" s="185"/>
      <c r="R121" s="185"/>
      <c r="S121" s="185"/>
      <c r="T121" s="185"/>
      <c r="U121" s="185"/>
      <c r="V121" s="185"/>
    </row>
    <row r="122" spans="1:22" ht="15.75" customHeight="1" x14ac:dyDescent="0.2">
      <c r="A122" s="185"/>
      <c r="B122" s="185"/>
      <c r="C122" s="185"/>
      <c r="D122" s="7"/>
      <c r="E122" s="185"/>
      <c r="F122" s="185"/>
      <c r="G122" s="185"/>
      <c r="H122" s="185"/>
      <c r="I122" s="185"/>
      <c r="J122" s="185"/>
      <c r="K122" s="185"/>
      <c r="L122" s="185"/>
      <c r="M122" s="185"/>
      <c r="N122" s="185"/>
      <c r="O122" s="185"/>
      <c r="P122" s="185"/>
      <c r="Q122" s="185"/>
      <c r="R122" s="185"/>
      <c r="S122" s="185"/>
      <c r="T122" s="185"/>
      <c r="U122" s="185"/>
      <c r="V122" s="185"/>
    </row>
    <row r="123" spans="1:22" ht="15.75" customHeight="1" x14ac:dyDescent="0.2">
      <c r="A123" s="185"/>
      <c r="B123" s="185"/>
      <c r="C123" s="185"/>
      <c r="D123" s="7"/>
      <c r="E123" s="185"/>
      <c r="F123" s="185"/>
      <c r="G123" s="185"/>
      <c r="H123" s="185"/>
      <c r="I123" s="185"/>
      <c r="J123" s="185"/>
      <c r="K123" s="185"/>
      <c r="L123" s="185"/>
      <c r="M123" s="185"/>
      <c r="N123" s="185"/>
      <c r="O123" s="185"/>
      <c r="P123" s="185"/>
      <c r="Q123" s="185"/>
      <c r="R123" s="185"/>
      <c r="S123" s="185"/>
      <c r="T123" s="185"/>
      <c r="U123" s="185"/>
      <c r="V123" s="185"/>
    </row>
    <row r="124" spans="1:22" ht="15.75" customHeight="1" x14ac:dyDescent="0.2">
      <c r="A124" s="185"/>
      <c r="B124" s="185"/>
      <c r="C124" s="185"/>
      <c r="D124" s="7"/>
      <c r="E124" s="185"/>
      <c r="F124" s="185"/>
      <c r="G124" s="185"/>
      <c r="H124" s="185"/>
      <c r="I124" s="185"/>
      <c r="J124" s="185"/>
      <c r="K124" s="185"/>
      <c r="L124" s="185"/>
      <c r="M124" s="185"/>
      <c r="N124" s="185"/>
      <c r="O124" s="185"/>
      <c r="P124" s="185"/>
      <c r="Q124" s="185"/>
      <c r="R124" s="185"/>
      <c r="S124" s="185"/>
      <c r="T124" s="185"/>
      <c r="U124" s="185"/>
      <c r="V124" s="185"/>
    </row>
    <row r="125" spans="1:22" ht="15.75" customHeight="1" x14ac:dyDescent="0.2">
      <c r="A125" s="185"/>
      <c r="B125" s="185"/>
      <c r="C125" s="185"/>
      <c r="D125" s="7"/>
      <c r="E125" s="185"/>
      <c r="F125" s="185"/>
      <c r="G125" s="185"/>
      <c r="H125" s="185"/>
      <c r="I125" s="185"/>
      <c r="J125" s="185"/>
      <c r="K125" s="185"/>
      <c r="L125" s="185"/>
      <c r="M125" s="185"/>
      <c r="N125" s="185"/>
      <c r="O125" s="185"/>
      <c r="P125" s="185"/>
      <c r="Q125" s="185"/>
      <c r="R125" s="185"/>
      <c r="S125" s="185"/>
      <c r="T125" s="185"/>
      <c r="U125" s="185"/>
      <c r="V125" s="185"/>
    </row>
    <row r="126" spans="1:22" ht="15.75" customHeight="1" x14ac:dyDescent="0.2">
      <c r="A126" s="185"/>
      <c r="B126" s="185"/>
      <c r="C126" s="185"/>
      <c r="D126" s="7"/>
      <c r="E126" s="185"/>
      <c r="F126" s="185"/>
      <c r="G126" s="185"/>
      <c r="H126" s="185"/>
      <c r="I126" s="185"/>
      <c r="J126" s="185"/>
      <c r="K126" s="185"/>
      <c r="L126" s="185"/>
      <c r="M126" s="185"/>
      <c r="N126" s="185"/>
      <c r="O126" s="185"/>
      <c r="P126" s="185"/>
      <c r="Q126" s="185"/>
      <c r="R126" s="185"/>
      <c r="S126" s="185"/>
      <c r="T126" s="185"/>
      <c r="U126" s="185"/>
      <c r="V126" s="185"/>
    </row>
    <row r="127" spans="1:22" ht="15.75" customHeight="1" x14ac:dyDescent="0.2">
      <c r="A127" s="185"/>
      <c r="B127" s="185"/>
      <c r="C127" s="185"/>
      <c r="D127" s="7"/>
      <c r="E127" s="185"/>
      <c r="F127" s="185"/>
      <c r="G127" s="185"/>
      <c r="H127" s="185"/>
      <c r="I127" s="185"/>
      <c r="J127" s="185"/>
      <c r="K127" s="185"/>
      <c r="L127" s="185"/>
      <c r="M127" s="185"/>
      <c r="N127" s="185"/>
      <c r="O127" s="185"/>
      <c r="P127" s="185"/>
      <c r="Q127" s="185"/>
      <c r="R127" s="185"/>
      <c r="S127" s="185"/>
      <c r="T127" s="185"/>
      <c r="U127" s="185"/>
      <c r="V127" s="185"/>
    </row>
    <row r="128" spans="1:22" ht="15.75" customHeight="1" x14ac:dyDescent="0.2">
      <c r="A128" s="185"/>
      <c r="B128" s="185"/>
      <c r="C128" s="185"/>
      <c r="D128" s="7"/>
      <c r="E128" s="185"/>
      <c r="F128" s="185"/>
      <c r="G128" s="185"/>
      <c r="H128" s="185"/>
      <c r="I128" s="185"/>
      <c r="J128" s="185"/>
      <c r="K128" s="185"/>
      <c r="L128" s="185"/>
      <c r="M128" s="185"/>
      <c r="N128" s="185"/>
      <c r="O128" s="185"/>
      <c r="P128" s="185"/>
      <c r="Q128" s="185"/>
      <c r="R128" s="185"/>
      <c r="S128" s="185"/>
      <c r="T128" s="185"/>
      <c r="U128" s="185"/>
      <c r="V128" s="185"/>
    </row>
    <row r="129" spans="1:22" ht="15.75" customHeight="1" x14ac:dyDescent="0.2">
      <c r="A129" s="185"/>
      <c r="B129" s="185"/>
      <c r="C129" s="185"/>
      <c r="D129" s="7"/>
      <c r="E129" s="185"/>
      <c r="F129" s="185"/>
      <c r="G129" s="185"/>
      <c r="H129" s="185"/>
      <c r="I129" s="185"/>
      <c r="J129" s="185"/>
      <c r="K129" s="185"/>
      <c r="L129" s="185"/>
      <c r="M129" s="185"/>
      <c r="N129" s="185"/>
      <c r="O129" s="185"/>
      <c r="P129" s="185"/>
      <c r="Q129" s="185"/>
      <c r="R129" s="185"/>
      <c r="S129" s="185"/>
      <c r="T129" s="185"/>
      <c r="U129" s="185"/>
      <c r="V129" s="185"/>
    </row>
    <row r="130" spans="1:22" ht="15.75" customHeight="1" x14ac:dyDescent="0.2">
      <c r="A130" s="185"/>
      <c r="B130" s="185"/>
      <c r="C130" s="185"/>
      <c r="D130" s="7"/>
      <c r="E130" s="185"/>
      <c r="F130" s="185"/>
      <c r="G130" s="185"/>
      <c r="H130" s="185"/>
      <c r="I130" s="185"/>
      <c r="J130" s="185"/>
      <c r="K130" s="185"/>
      <c r="L130" s="185"/>
      <c r="M130" s="185"/>
      <c r="N130" s="185"/>
      <c r="O130" s="185"/>
      <c r="P130" s="185"/>
      <c r="Q130" s="185"/>
      <c r="R130" s="185"/>
      <c r="S130" s="185"/>
      <c r="T130" s="185"/>
      <c r="U130" s="185"/>
      <c r="V130" s="185"/>
    </row>
    <row r="131" spans="1:22" ht="15.75" customHeight="1" x14ac:dyDescent="0.2">
      <c r="A131" s="185"/>
      <c r="B131" s="185"/>
      <c r="C131" s="185"/>
      <c r="D131" s="7"/>
      <c r="E131" s="185"/>
      <c r="F131" s="185"/>
      <c r="G131" s="185"/>
      <c r="H131" s="185"/>
      <c r="I131" s="185"/>
      <c r="J131" s="185"/>
      <c r="K131" s="185"/>
      <c r="L131" s="185"/>
      <c r="M131" s="185"/>
      <c r="N131" s="185"/>
      <c r="O131" s="185"/>
      <c r="P131" s="185"/>
      <c r="Q131" s="185"/>
      <c r="R131" s="185"/>
      <c r="S131" s="185"/>
      <c r="T131" s="185"/>
      <c r="U131" s="185"/>
      <c r="V131" s="185"/>
    </row>
    <row r="132" spans="1:22" ht="15.75" customHeight="1" x14ac:dyDescent="0.2">
      <c r="A132" s="185"/>
      <c r="B132" s="185"/>
      <c r="C132" s="185"/>
      <c r="D132" s="7"/>
      <c r="E132" s="185"/>
      <c r="F132" s="185"/>
      <c r="G132" s="185"/>
      <c r="H132" s="185"/>
      <c r="I132" s="185"/>
      <c r="J132" s="185"/>
      <c r="K132" s="185"/>
      <c r="L132" s="185"/>
      <c r="M132" s="185"/>
      <c r="N132" s="185"/>
      <c r="O132" s="185"/>
      <c r="P132" s="185"/>
      <c r="Q132" s="185"/>
      <c r="R132" s="185"/>
      <c r="S132" s="185"/>
      <c r="T132" s="185"/>
      <c r="U132" s="185"/>
      <c r="V132" s="185"/>
    </row>
    <row r="133" spans="1:22" ht="15.75" customHeight="1" x14ac:dyDescent="0.2">
      <c r="A133" s="185"/>
      <c r="B133" s="185"/>
      <c r="C133" s="185"/>
      <c r="D133" s="7"/>
      <c r="E133" s="185"/>
      <c r="F133" s="185"/>
      <c r="G133" s="185"/>
      <c r="H133" s="185"/>
      <c r="I133" s="185"/>
      <c r="J133" s="185"/>
      <c r="K133" s="185"/>
      <c r="L133" s="185"/>
      <c r="M133" s="185"/>
      <c r="N133" s="185"/>
      <c r="O133" s="185"/>
      <c r="P133" s="185"/>
      <c r="Q133" s="185"/>
      <c r="R133" s="185"/>
      <c r="S133" s="185"/>
      <c r="T133" s="185"/>
      <c r="U133" s="185"/>
      <c r="V133" s="185"/>
    </row>
    <row r="134" spans="1:22" ht="15.75" customHeight="1" x14ac:dyDescent="0.2">
      <c r="A134" s="185"/>
      <c r="B134" s="185"/>
      <c r="C134" s="185"/>
      <c r="D134" s="7"/>
      <c r="E134" s="185"/>
      <c r="F134" s="185"/>
      <c r="G134" s="185"/>
      <c r="H134" s="185"/>
      <c r="I134" s="185"/>
      <c r="J134" s="185"/>
      <c r="K134" s="185"/>
      <c r="L134" s="185"/>
      <c r="M134" s="185"/>
      <c r="N134" s="185"/>
      <c r="O134" s="185"/>
      <c r="P134" s="185"/>
      <c r="Q134" s="185"/>
      <c r="R134" s="185"/>
      <c r="S134" s="185"/>
      <c r="T134" s="185"/>
      <c r="U134" s="185"/>
      <c r="V134" s="185"/>
    </row>
    <row r="135" spans="1:22" ht="15.75" customHeight="1" x14ac:dyDescent="0.2">
      <c r="A135" s="185"/>
      <c r="B135" s="185"/>
      <c r="C135" s="185"/>
      <c r="D135" s="7"/>
      <c r="E135" s="185"/>
      <c r="F135" s="185"/>
      <c r="G135" s="185"/>
      <c r="H135" s="185"/>
      <c r="I135" s="185"/>
      <c r="J135" s="185"/>
      <c r="K135" s="185"/>
      <c r="L135" s="185"/>
      <c r="M135" s="185"/>
      <c r="N135" s="185"/>
      <c r="O135" s="185"/>
      <c r="P135" s="185"/>
      <c r="Q135" s="185"/>
      <c r="R135" s="185"/>
      <c r="S135" s="185"/>
      <c r="T135" s="185"/>
      <c r="U135" s="185"/>
      <c r="V135" s="185"/>
    </row>
    <row r="136" spans="1:22" ht="15.75" customHeight="1" x14ac:dyDescent="0.2">
      <c r="A136" s="185"/>
      <c r="B136" s="185"/>
      <c r="C136" s="185"/>
      <c r="D136" s="7"/>
      <c r="E136" s="185"/>
      <c r="F136" s="185"/>
      <c r="G136" s="185"/>
      <c r="H136" s="185"/>
      <c r="I136" s="185"/>
      <c r="J136" s="185"/>
      <c r="K136" s="185"/>
      <c r="L136" s="185"/>
      <c r="M136" s="185"/>
      <c r="N136" s="185"/>
      <c r="O136" s="185"/>
      <c r="P136" s="185"/>
      <c r="Q136" s="185"/>
      <c r="R136" s="185"/>
      <c r="S136" s="185"/>
      <c r="T136" s="185"/>
      <c r="U136" s="185"/>
      <c r="V136" s="185"/>
    </row>
    <row r="137" spans="1:22" ht="15.75" customHeight="1" x14ac:dyDescent="0.2">
      <c r="A137" s="185"/>
      <c r="B137" s="185"/>
      <c r="C137" s="185"/>
      <c r="D137" s="7"/>
      <c r="E137" s="185"/>
      <c r="F137" s="185"/>
      <c r="G137" s="185"/>
      <c r="H137" s="185"/>
      <c r="I137" s="185"/>
      <c r="J137" s="185"/>
      <c r="K137" s="185"/>
      <c r="L137" s="185"/>
      <c r="M137" s="185"/>
      <c r="N137" s="185"/>
      <c r="O137" s="185"/>
      <c r="P137" s="185"/>
      <c r="Q137" s="185"/>
      <c r="R137" s="185"/>
      <c r="S137" s="185"/>
      <c r="T137" s="185"/>
      <c r="U137" s="185"/>
      <c r="V137" s="185"/>
    </row>
    <row r="138" spans="1:22" ht="15.75" customHeight="1" x14ac:dyDescent="0.2">
      <c r="A138" s="185"/>
      <c r="B138" s="185"/>
      <c r="C138" s="185"/>
      <c r="D138" s="7"/>
      <c r="E138" s="185"/>
      <c r="F138" s="185"/>
      <c r="G138" s="185"/>
      <c r="H138" s="185"/>
      <c r="I138" s="185"/>
      <c r="J138" s="185"/>
      <c r="K138" s="185"/>
      <c r="L138" s="185"/>
      <c r="M138" s="185"/>
      <c r="N138" s="185"/>
      <c r="O138" s="185"/>
      <c r="P138" s="185"/>
      <c r="Q138" s="185"/>
      <c r="R138" s="185"/>
      <c r="S138" s="185"/>
      <c r="T138" s="185"/>
      <c r="U138" s="185"/>
      <c r="V138" s="185"/>
    </row>
    <row r="139" spans="1:22" ht="15.75" customHeight="1" x14ac:dyDescent="0.2">
      <c r="A139" s="185"/>
      <c r="B139" s="185"/>
      <c r="C139" s="185"/>
      <c r="D139" s="7"/>
      <c r="E139" s="185"/>
      <c r="F139" s="185"/>
      <c r="G139" s="185"/>
      <c r="H139" s="185"/>
      <c r="I139" s="185"/>
      <c r="J139" s="185"/>
      <c r="K139" s="185"/>
      <c r="L139" s="185"/>
      <c r="M139" s="185"/>
      <c r="N139" s="185"/>
      <c r="O139" s="185"/>
      <c r="P139" s="185"/>
      <c r="Q139" s="185"/>
      <c r="R139" s="185"/>
      <c r="S139" s="185"/>
      <c r="T139" s="185"/>
      <c r="U139" s="185"/>
      <c r="V139" s="185"/>
    </row>
    <row r="140" spans="1:22" ht="15.75" customHeight="1" x14ac:dyDescent="0.2">
      <c r="A140" s="185"/>
      <c r="B140" s="185"/>
      <c r="C140" s="185"/>
      <c r="D140" s="7"/>
      <c r="E140" s="185"/>
      <c r="F140" s="185"/>
      <c r="G140" s="185"/>
      <c r="H140" s="185"/>
      <c r="I140" s="185"/>
      <c r="J140" s="185"/>
      <c r="K140" s="185"/>
      <c r="L140" s="185"/>
      <c r="M140" s="185"/>
      <c r="N140" s="185"/>
      <c r="O140" s="185"/>
      <c r="P140" s="185"/>
      <c r="Q140" s="185"/>
      <c r="R140" s="185"/>
      <c r="S140" s="185"/>
      <c r="T140" s="185"/>
      <c r="U140" s="185"/>
      <c r="V140" s="185"/>
    </row>
    <row r="141" spans="1:22" ht="15.75" customHeight="1" x14ac:dyDescent="0.2">
      <c r="A141" s="185"/>
      <c r="B141" s="185"/>
      <c r="C141" s="185"/>
      <c r="D141" s="7"/>
      <c r="E141" s="185"/>
      <c r="F141" s="185"/>
      <c r="G141" s="185"/>
      <c r="H141" s="185"/>
      <c r="I141" s="185"/>
      <c r="J141" s="185"/>
      <c r="K141" s="185"/>
      <c r="L141" s="185"/>
      <c r="M141" s="185"/>
      <c r="N141" s="185"/>
      <c r="O141" s="185"/>
      <c r="P141" s="185"/>
      <c r="Q141" s="185"/>
      <c r="R141" s="185"/>
      <c r="S141" s="185"/>
      <c r="T141" s="185"/>
      <c r="U141" s="185"/>
      <c r="V141" s="185"/>
    </row>
    <row r="142" spans="1:22" ht="15.75" customHeight="1" x14ac:dyDescent="0.2">
      <c r="A142" s="185"/>
      <c r="B142" s="185"/>
      <c r="C142" s="185"/>
      <c r="D142" s="7"/>
      <c r="E142" s="185"/>
      <c r="F142" s="185"/>
      <c r="G142" s="185"/>
      <c r="H142" s="185"/>
      <c r="I142" s="185"/>
      <c r="J142" s="185"/>
      <c r="K142" s="185"/>
      <c r="L142" s="185"/>
      <c r="M142" s="185"/>
      <c r="N142" s="185"/>
      <c r="O142" s="185"/>
      <c r="P142" s="185"/>
      <c r="Q142" s="185"/>
      <c r="R142" s="185"/>
      <c r="S142" s="185"/>
      <c r="T142" s="185"/>
      <c r="U142" s="185"/>
      <c r="V142" s="185"/>
    </row>
    <row r="143" spans="1:22" ht="15.75" customHeight="1" x14ac:dyDescent="0.2">
      <c r="A143" s="185"/>
      <c r="B143" s="185"/>
      <c r="C143" s="185"/>
      <c r="D143" s="7"/>
      <c r="E143" s="185"/>
      <c r="F143" s="185"/>
      <c r="G143" s="185"/>
      <c r="H143" s="185"/>
      <c r="I143" s="185"/>
      <c r="J143" s="185"/>
      <c r="K143" s="185"/>
      <c r="L143" s="185"/>
      <c r="M143" s="185"/>
      <c r="N143" s="185"/>
      <c r="O143" s="185"/>
      <c r="P143" s="185"/>
      <c r="Q143" s="185"/>
      <c r="R143" s="185"/>
      <c r="S143" s="185"/>
      <c r="T143" s="185"/>
      <c r="U143" s="185"/>
      <c r="V143" s="185"/>
    </row>
    <row r="144" spans="1:22" ht="15.75" customHeight="1" x14ac:dyDescent="0.2">
      <c r="A144" s="185"/>
      <c r="B144" s="185"/>
      <c r="C144" s="185"/>
      <c r="D144" s="7"/>
      <c r="E144" s="185"/>
      <c r="F144" s="185"/>
      <c r="G144" s="185"/>
      <c r="H144" s="185"/>
      <c r="I144" s="185"/>
      <c r="J144" s="185"/>
      <c r="K144" s="185"/>
      <c r="L144" s="185"/>
      <c r="M144" s="185"/>
      <c r="N144" s="185"/>
      <c r="O144" s="185"/>
      <c r="P144" s="185"/>
      <c r="Q144" s="185"/>
      <c r="R144" s="185"/>
      <c r="S144" s="185"/>
      <c r="T144" s="185"/>
      <c r="U144" s="185"/>
      <c r="V144" s="185"/>
    </row>
    <row r="145" spans="1:22" ht="15.75" customHeight="1" x14ac:dyDescent="0.2">
      <c r="A145" s="185"/>
      <c r="B145" s="185"/>
      <c r="C145" s="185"/>
      <c r="D145" s="7"/>
      <c r="E145" s="185"/>
      <c r="F145" s="185"/>
      <c r="G145" s="185"/>
      <c r="H145" s="185"/>
      <c r="I145" s="185"/>
      <c r="J145" s="185"/>
      <c r="K145" s="185"/>
      <c r="L145" s="185"/>
      <c r="M145" s="185"/>
      <c r="N145" s="185"/>
      <c r="O145" s="185"/>
      <c r="P145" s="185"/>
      <c r="Q145" s="185"/>
      <c r="R145" s="185"/>
      <c r="S145" s="185"/>
      <c r="T145" s="185"/>
      <c r="U145" s="185"/>
      <c r="V145" s="185"/>
    </row>
    <row r="146" spans="1:22" ht="15.75" customHeight="1" x14ac:dyDescent="0.2">
      <c r="A146" s="185"/>
      <c r="B146" s="185"/>
      <c r="C146" s="185"/>
      <c r="D146" s="7"/>
      <c r="E146" s="185"/>
      <c r="F146" s="185"/>
      <c r="G146" s="185"/>
      <c r="H146" s="185"/>
      <c r="I146" s="185"/>
      <c r="J146" s="185"/>
      <c r="K146" s="185"/>
      <c r="L146" s="185"/>
      <c r="M146" s="185"/>
      <c r="N146" s="185"/>
      <c r="O146" s="185"/>
      <c r="P146" s="185"/>
      <c r="Q146" s="185"/>
      <c r="R146" s="185"/>
      <c r="S146" s="185"/>
      <c r="T146" s="185"/>
      <c r="U146" s="185"/>
      <c r="V146" s="185"/>
    </row>
    <row r="147" spans="1:22" ht="15.75" customHeight="1" x14ac:dyDescent="0.2">
      <c r="A147" s="185"/>
      <c r="B147" s="185"/>
      <c r="C147" s="185"/>
      <c r="D147" s="7"/>
      <c r="E147" s="185"/>
      <c r="F147" s="185"/>
      <c r="G147" s="185"/>
      <c r="H147" s="185"/>
      <c r="I147" s="185"/>
      <c r="J147" s="185"/>
      <c r="K147" s="185"/>
      <c r="L147" s="185"/>
      <c r="M147" s="185"/>
      <c r="N147" s="185"/>
      <c r="O147" s="185"/>
      <c r="P147" s="185"/>
      <c r="Q147" s="185"/>
      <c r="R147" s="185"/>
      <c r="S147" s="185"/>
      <c r="T147" s="185"/>
      <c r="U147" s="185"/>
      <c r="V147" s="185"/>
    </row>
    <row r="148" spans="1:22" ht="15.75" customHeight="1" x14ac:dyDescent="0.2">
      <c r="A148" s="185"/>
      <c r="B148" s="185"/>
      <c r="C148" s="185"/>
      <c r="D148" s="7"/>
      <c r="E148" s="185"/>
      <c r="F148" s="185"/>
      <c r="G148" s="185"/>
      <c r="H148" s="185"/>
      <c r="I148" s="185"/>
      <c r="J148" s="185"/>
      <c r="K148" s="185"/>
      <c r="L148" s="185"/>
      <c r="M148" s="185"/>
      <c r="N148" s="185"/>
      <c r="O148" s="185"/>
      <c r="P148" s="185"/>
      <c r="Q148" s="185"/>
      <c r="R148" s="185"/>
      <c r="S148" s="185"/>
      <c r="T148" s="185"/>
      <c r="U148" s="185"/>
      <c r="V148" s="185"/>
    </row>
    <row r="149" spans="1:22" ht="15.75" customHeight="1" x14ac:dyDescent="0.2">
      <c r="A149" s="185"/>
      <c r="B149" s="185"/>
      <c r="C149" s="185"/>
      <c r="D149" s="7"/>
      <c r="E149" s="185"/>
      <c r="F149" s="185"/>
      <c r="G149" s="185"/>
      <c r="H149" s="185"/>
      <c r="I149" s="185"/>
      <c r="J149" s="185"/>
      <c r="K149" s="185"/>
      <c r="L149" s="185"/>
      <c r="M149" s="185"/>
      <c r="N149" s="185"/>
      <c r="O149" s="185"/>
      <c r="P149" s="185"/>
      <c r="Q149" s="185"/>
      <c r="R149" s="185"/>
      <c r="S149" s="185"/>
      <c r="T149" s="185"/>
      <c r="U149" s="185"/>
      <c r="V149" s="185"/>
    </row>
    <row r="150" spans="1:22" ht="15.75" customHeight="1" x14ac:dyDescent="0.2">
      <c r="A150" s="185"/>
      <c r="B150" s="185"/>
      <c r="C150" s="185"/>
      <c r="D150" s="7"/>
      <c r="E150" s="185"/>
      <c r="F150" s="185"/>
      <c r="G150" s="185"/>
      <c r="H150" s="185"/>
      <c r="I150" s="185"/>
      <c r="J150" s="185"/>
      <c r="K150" s="185"/>
      <c r="L150" s="185"/>
      <c r="M150" s="185"/>
      <c r="N150" s="185"/>
      <c r="O150" s="185"/>
      <c r="P150" s="185"/>
      <c r="Q150" s="185"/>
      <c r="R150" s="185"/>
      <c r="S150" s="185"/>
      <c r="T150" s="185"/>
      <c r="U150" s="185"/>
      <c r="V150" s="185"/>
    </row>
    <row r="151" spans="1:22" ht="15.75" customHeight="1" x14ac:dyDescent="0.2">
      <c r="A151" s="185"/>
      <c r="B151" s="185"/>
      <c r="C151" s="185"/>
      <c r="D151" s="7"/>
      <c r="E151" s="185"/>
      <c r="F151" s="185"/>
      <c r="G151" s="185"/>
      <c r="H151" s="185"/>
      <c r="I151" s="185"/>
      <c r="J151" s="185"/>
      <c r="K151" s="185"/>
      <c r="L151" s="185"/>
      <c r="M151" s="185"/>
      <c r="N151" s="185"/>
      <c r="O151" s="185"/>
      <c r="P151" s="185"/>
      <c r="Q151" s="185"/>
      <c r="R151" s="185"/>
      <c r="S151" s="185"/>
      <c r="T151" s="185"/>
      <c r="U151" s="185"/>
      <c r="V151" s="185"/>
    </row>
    <row r="152" spans="1:22" ht="15.75" customHeight="1" x14ac:dyDescent="0.2">
      <c r="A152" s="185"/>
      <c r="B152" s="185"/>
      <c r="C152" s="185"/>
      <c r="D152" s="7"/>
      <c r="E152" s="185"/>
      <c r="F152" s="185"/>
      <c r="G152" s="185"/>
      <c r="H152" s="185"/>
      <c r="I152" s="185"/>
      <c r="J152" s="185"/>
      <c r="K152" s="185"/>
      <c r="L152" s="185"/>
      <c r="M152" s="185"/>
      <c r="N152" s="185"/>
      <c r="O152" s="185"/>
      <c r="P152" s="185"/>
      <c r="Q152" s="185"/>
      <c r="R152" s="185"/>
      <c r="S152" s="185"/>
      <c r="T152" s="185"/>
      <c r="U152" s="185"/>
      <c r="V152" s="185"/>
    </row>
    <row r="153" spans="1:22" ht="15.75" customHeight="1" x14ac:dyDescent="0.2">
      <c r="A153" s="185"/>
      <c r="B153" s="185"/>
      <c r="C153" s="185"/>
      <c r="D153" s="7"/>
      <c r="E153" s="185"/>
      <c r="F153" s="185"/>
      <c r="G153" s="185"/>
      <c r="H153" s="185"/>
      <c r="I153" s="185"/>
      <c r="J153" s="185"/>
      <c r="K153" s="185"/>
      <c r="L153" s="185"/>
      <c r="M153" s="185"/>
      <c r="N153" s="185"/>
      <c r="O153" s="185"/>
      <c r="P153" s="185"/>
      <c r="Q153" s="185"/>
      <c r="R153" s="185"/>
      <c r="S153" s="185"/>
      <c r="T153" s="185"/>
      <c r="U153" s="185"/>
      <c r="V153" s="185"/>
    </row>
    <row r="154" spans="1:22" ht="15.75" customHeight="1" x14ac:dyDescent="0.2">
      <c r="A154" s="185"/>
      <c r="B154" s="185"/>
      <c r="C154" s="185"/>
      <c r="D154" s="7"/>
      <c r="E154" s="185"/>
      <c r="F154" s="185"/>
      <c r="G154" s="185"/>
      <c r="H154" s="185"/>
      <c r="I154" s="185"/>
      <c r="J154" s="185"/>
      <c r="K154" s="185"/>
      <c r="L154" s="185"/>
      <c r="M154" s="185"/>
      <c r="N154" s="185"/>
      <c r="O154" s="185"/>
      <c r="P154" s="185"/>
      <c r="Q154" s="185"/>
      <c r="R154" s="185"/>
      <c r="S154" s="185"/>
      <c r="T154" s="185"/>
      <c r="U154" s="185"/>
      <c r="V154" s="185"/>
    </row>
    <row r="155" spans="1:22" ht="15.75" customHeight="1" x14ac:dyDescent="0.2">
      <c r="A155" s="185"/>
      <c r="B155" s="185"/>
      <c r="C155" s="185"/>
      <c r="D155" s="7"/>
      <c r="E155" s="185"/>
      <c r="F155" s="185"/>
      <c r="G155" s="185"/>
      <c r="H155" s="185"/>
      <c r="I155" s="185"/>
      <c r="J155" s="185"/>
      <c r="K155" s="185"/>
      <c r="L155" s="185"/>
      <c r="M155" s="185"/>
      <c r="N155" s="185"/>
      <c r="O155" s="185"/>
      <c r="P155" s="185"/>
      <c r="Q155" s="185"/>
      <c r="R155" s="185"/>
      <c r="S155" s="185"/>
      <c r="T155" s="185"/>
      <c r="U155" s="185"/>
      <c r="V155" s="185"/>
    </row>
    <row r="156" spans="1:22" ht="15.75" customHeight="1" x14ac:dyDescent="0.2">
      <c r="A156" s="185"/>
      <c r="B156" s="185"/>
      <c r="C156" s="185"/>
      <c r="D156" s="7"/>
      <c r="E156" s="185"/>
      <c r="F156" s="185"/>
      <c r="G156" s="185"/>
      <c r="H156" s="185"/>
      <c r="I156" s="185"/>
      <c r="J156" s="185"/>
      <c r="K156" s="185"/>
      <c r="L156" s="185"/>
      <c r="M156" s="185"/>
      <c r="N156" s="185"/>
      <c r="O156" s="185"/>
      <c r="P156" s="185"/>
      <c r="Q156" s="185"/>
      <c r="R156" s="185"/>
      <c r="S156" s="185"/>
      <c r="T156" s="185"/>
      <c r="U156" s="185"/>
      <c r="V156" s="185"/>
    </row>
    <row r="157" spans="1:22" ht="15.75" customHeight="1" x14ac:dyDescent="0.2">
      <c r="A157" s="185"/>
      <c r="B157" s="185"/>
      <c r="C157" s="185"/>
      <c r="D157" s="7"/>
      <c r="E157" s="185"/>
      <c r="F157" s="185"/>
      <c r="G157" s="185"/>
      <c r="H157" s="185"/>
      <c r="I157" s="185"/>
      <c r="J157" s="185"/>
      <c r="K157" s="185"/>
      <c r="L157" s="185"/>
      <c r="M157" s="185"/>
      <c r="N157" s="185"/>
      <c r="O157" s="185"/>
      <c r="P157" s="185"/>
      <c r="Q157" s="185"/>
      <c r="R157" s="185"/>
      <c r="S157" s="185"/>
      <c r="T157" s="185"/>
      <c r="U157" s="185"/>
      <c r="V157" s="185"/>
    </row>
    <row r="158" spans="1:22" ht="15.75" customHeight="1" x14ac:dyDescent="0.2">
      <c r="A158" s="185"/>
      <c r="B158" s="185"/>
      <c r="C158" s="185"/>
      <c r="D158" s="7"/>
      <c r="E158" s="185"/>
      <c r="F158" s="185"/>
      <c r="G158" s="185"/>
      <c r="H158" s="185"/>
      <c r="I158" s="185"/>
      <c r="J158" s="185"/>
      <c r="K158" s="185"/>
      <c r="L158" s="185"/>
      <c r="M158" s="185"/>
      <c r="N158" s="185"/>
      <c r="O158" s="185"/>
      <c r="P158" s="185"/>
      <c r="Q158" s="185"/>
      <c r="R158" s="185"/>
      <c r="S158" s="185"/>
      <c r="T158" s="185"/>
      <c r="U158" s="185"/>
      <c r="V158" s="185"/>
    </row>
    <row r="159" spans="1:22" ht="15.75" customHeight="1" x14ac:dyDescent="0.2">
      <c r="A159" s="185"/>
      <c r="B159" s="185"/>
      <c r="C159" s="185"/>
      <c r="D159" s="7"/>
      <c r="E159" s="185"/>
      <c r="F159" s="185"/>
      <c r="G159" s="185"/>
      <c r="H159" s="185"/>
      <c r="I159" s="185"/>
      <c r="J159" s="185"/>
      <c r="K159" s="185"/>
      <c r="L159" s="185"/>
      <c r="M159" s="185"/>
      <c r="N159" s="185"/>
      <c r="O159" s="185"/>
      <c r="P159" s="185"/>
      <c r="Q159" s="185"/>
      <c r="R159" s="185"/>
      <c r="S159" s="185"/>
      <c r="T159" s="185"/>
      <c r="U159" s="185"/>
      <c r="V159" s="185"/>
    </row>
    <row r="160" spans="1:22" ht="15.75" customHeight="1" x14ac:dyDescent="0.2">
      <c r="A160" s="185"/>
      <c r="B160" s="185"/>
      <c r="C160" s="185"/>
      <c r="D160" s="7"/>
      <c r="E160" s="185"/>
      <c r="F160" s="185"/>
      <c r="G160" s="185"/>
      <c r="H160" s="185"/>
      <c r="I160" s="185"/>
      <c r="J160" s="185"/>
      <c r="K160" s="185"/>
      <c r="L160" s="185"/>
      <c r="M160" s="185"/>
      <c r="N160" s="185"/>
      <c r="O160" s="185"/>
      <c r="P160" s="185"/>
      <c r="Q160" s="185"/>
      <c r="R160" s="185"/>
      <c r="S160" s="185"/>
      <c r="T160" s="185"/>
      <c r="U160" s="185"/>
      <c r="V160" s="185"/>
    </row>
    <row r="161" spans="1:22" ht="15.75" customHeight="1" x14ac:dyDescent="0.2">
      <c r="A161" s="185"/>
      <c r="B161" s="185"/>
      <c r="C161" s="185"/>
      <c r="D161" s="7"/>
      <c r="E161" s="185"/>
      <c r="F161" s="185"/>
      <c r="G161" s="185"/>
      <c r="H161" s="185"/>
      <c r="I161" s="185"/>
      <c r="J161" s="185"/>
      <c r="K161" s="185"/>
      <c r="L161" s="185"/>
      <c r="M161" s="185"/>
      <c r="N161" s="185"/>
      <c r="O161" s="185"/>
      <c r="P161" s="185"/>
      <c r="Q161" s="185"/>
      <c r="R161" s="185"/>
      <c r="S161" s="185"/>
      <c r="T161" s="185"/>
      <c r="U161" s="185"/>
      <c r="V161" s="185"/>
    </row>
    <row r="162" spans="1:22" ht="15.75" customHeight="1" x14ac:dyDescent="0.2">
      <c r="A162" s="185"/>
      <c r="B162" s="185"/>
      <c r="C162" s="185"/>
      <c r="D162" s="7"/>
      <c r="E162" s="185"/>
      <c r="F162" s="185"/>
      <c r="G162" s="185"/>
      <c r="H162" s="185"/>
      <c r="I162" s="185"/>
      <c r="J162" s="185"/>
      <c r="K162" s="185"/>
      <c r="L162" s="185"/>
      <c r="M162" s="185"/>
      <c r="N162" s="185"/>
      <c r="O162" s="185"/>
      <c r="P162" s="185"/>
      <c r="Q162" s="185"/>
      <c r="R162" s="185"/>
      <c r="S162" s="185"/>
      <c r="T162" s="185"/>
      <c r="U162" s="185"/>
      <c r="V162" s="185"/>
    </row>
    <row r="163" spans="1:22" ht="15.75" customHeight="1" x14ac:dyDescent="0.2">
      <c r="A163" s="185"/>
      <c r="B163" s="185"/>
      <c r="C163" s="185"/>
      <c r="D163" s="7"/>
      <c r="E163" s="185"/>
      <c r="F163" s="185"/>
      <c r="G163" s="185"/>
      <c r="H163" s="185"/>
      <c r="I163" s="185"/>
      <c r="J163" s="185"/>
      <c r="K163" s="185"/>
      <c r="L163" s="185"/>
      <c r="M163" s="185"/>
      <c r="N163" s="185"/>
      <c r="O163" s="185"/>
      <c r="P163" s="185"/>
      <c r="Q163" s="185"/>
      <c r="R163" s="185"/>
      <c r="S163" s="185"/>
      <c r="T163" s="185"/>
      <c r="U163" s="185"/>
      <c r="V163" s="185"/>
    </row>
    <row r="164" spans="1:22" ht="15.75" customHeight="1" x14ac:dyDescent="0.2">
      <c r="A164" s="185"/>
      <c r="B164" s="185"/>
      <c r="C164" s="185"/>
      <c r="D164" s="7"/>
      <c r="E164" s="185"/>
      <c r="F164" s="185"/>
      <c r="G164" s="185"/>
      <c r="H164" s="185"/>
      <c r="I164" s="185"/>
      <c r="J164" s="185"/>
      <c r="K164" s="185"/>
      <c r="L164" s="185"/>
      <c r="M164" s="185"/>
      <c r="N164" s="185"/>
      <c r="O164" s="185"/>
      <c r="P164" s="185"/>
      <c r="Q164" s="185"/>
      <c r="R164" s="185"/>
      <c r="S164" s="185"/>
      <c r="T164" s="185"/>
      <c r="U164" s="185"/>
      <c r="V164" s="185"/>
    </row>
    <row r="165" spans="1:22" ht="15.75" customHeight="1" x14ac:dyDescent="0.2">
      <c r="A165" s="185"/>
      <c r="B165" s="185"/>
      <c r="C165" s="185"/>
      <c r="D165" s="7"/>
      <c r="E165" s="185"/>
      <c r="F165" s="185"/>
      <c r="G165" s="185"/>
      <c r="H165" s="185"/>
      <c r="I165" s="185"/>
      <c r="J165" s="185"/>
      <c r="K165" s="185"/>
      <c r="L165" s="185"/>
      <c r="M165" s="185"/>
      <c r="N165" s="185"/>
      <c r="O165" s="185"/>
      <c r="P165" s="185"/>
      <c r="Q165" s="185"/>
      <c r="R165" s="185"/>
      <c r="S165" s="185"/>
      <c r="T165" s="185"/>
      <c r="U165" s="185"/>
      <c r="V165" s="185"/>
    </row>
    <row r="166" spans="1:22" ht="15.75" customHeight="1" x14ac:dyDescent="0.2">
      <c r="A166" s="185"/>
      <c r="B166" s="185"/>
      <c r="C166" s="185"/>
      <c r="D166" s="7"/>
      <c r="E166" s="185"/>
      <c r="F166" s="185"/>
      <c r="G166" s="185"/>
      <c r="H166" s="185"/>
      <c r="I166" s="185"/>
      <c r="J166" s="185"/>
      <c r="K166" s="185"/>
      <c r="L166" s="185"/>
      <c r="M166" s="185"/>
      <c r="N166" s="185"/>
      <c r="O166" s="185"/>
      <c r="P166" s="185"/>
      <c r="Q166" s="185"/>
      <c r="R166" s="185"/>
      <c r="S166" s="185"/>
      <c r="T166" s="185"/>
      <c r="U166" s="185"/>
      <c r="V166" s="185"/>
    </row>
    <row r="167" spans="1:22" ht="15.75" customHeight="1" x14ac:dyDescent="0.2">
      <c r="A167" s="185"/>
      <c r="B167" s="185"/>
      <c r="C167" s="185"/>
      <c r="D167" s="7"/>
      <c r="E167" s="185"/>
      <c r="F167" s="185"/>
      <c r="G167" s="185"/>
      <c r="H167" s="185"/>
      <c r="I167" s="185"/>
      <c r="J167" s="185"/>
      <c r="K167" s="185"/>
      <c r="L167" s="185"/>
      <c r="M167" s="185"/>
      <c r="N167" s="185"/>
      <c r="O167" s="185"/>
      <c r="P167" s="185"/>
      <c r="Q167" s="185"/>
      <c r="R167" s="185"/>
      <c r="S167" s="185"/>
      <c r="T167" s="185"/>
      <c r="U167" s="185"/>
      <c r="V167" s="185"/>
    </row>
    <row r="168" spans="1:22" ht="15.75" customHeight="1" x14ac:dyDescent="0.2">
      <c r="A168" s="185"/>
      <c r="B168" s="185"/>
      <c r="C168" s="185"/>
      <c r="D168" s="7"/>
      <c r="E168" s="185"/>
      <c r="F168" s="185"/>
      <c r="G168" s="185"/>
      <c r="H168" s="185"/>
      <c r="I168" s="185"/>
      <c r="J168" s="185"/>
      <c r="K168" s="185"/>
      <c r="L168" s="185"/>
      <c r="M168" s="185"/>
      <c r="N168" s="185"/>
      <c r="O168" s="185"/>
      <c r="P168" s="185"/>
      <c r="Q168" s="185"/>
      <c r="R168" s="185"/>
      <c r="S168" s="185"/>
      <c r="T168" s="185"/>
      <c r="U168" s="185"/>
      <c r="V168" s="185"/>
    </row>
    <row r="169" spans="1:22" ht="15.75" customHeight="1" x14ac:dyDescent="0.2">
      <c r="A169" s="185"/>
      <c r="B169" s="185"/>
      <c r="C169" s="185"/>
      <c r="D169" s="7"/>
      <c r="E169" s="185"/>
      <c r="F169" s="185"/>
      <c r="G169" s="185"/>
      <c r="H169" s="185"/>
      <c r="I169" s="185"/>
      <c r="J169" s="185"/>
      <c r="K169" s="185"/>
      <c r="L169" s="185"/>
      <c r="M169" s="185"/>
      <c r="N169" s="185"/>
      <c r="O169" s="185"/>
      <c r="P169" s="185"/>
      <c r="Q169" s="185"/>
      <c r="R169" s="185"/>
      <c r="S169" s="185"/>
      <c r="T169" s="185"/>
      <c r="U169" s="185"/>
      <c r="V169" s="185"/>
    </row>
    <row r="170" spans="1:22" ht="15.75" customHeight="1" x14ac:dyDescent="0.2">
      <c r="A170" s="185"/>
      <c r="B170" s="185"/>
      <c r="C170" s="185"/>
      <c r="D170" s="7"/>
      <c r="E170" s="185"/>
      <c r="F170" s="185"/>
      <c r="G170" s="185"/>
      <c r="H170" s="185"/>
      <c r="I170" s="185"/>
      <c r="J170" s="185"/>
      <c r="K170" s="185"/>
      <c r="L170" s="185"/>
      <c r="M170" s="185"/>
      <c r="N170" s="185"/>
      <c r="O170" s="185"/>
      <c r="P170" s="185"/>
      <c r="Q170" s="185"/>
      <c r="R170" s="185"/>
      <c r="S170" s="185"/>
      <c r="T170" s="185"/>
      <c r="U170" s="185"/>
      <c r="V170" s="185"/>
    </row>
    <row r="171" spans="1:22" ht="15.75" customHeight="1" x14ac:dyDescent="0.2">
      <c r="A171" s="185"/>
      <c r="B171" s="185"/>
      <c r="C171" s="185"/>
      <c r="D171" s="7"/>
      <c r="E171" s="185"/>
      <c r="F171" s="185"/>
      <c r="G171" s="185"/>
      <c r="H171" s="185"/>
      <c r="I171" s="185"/>
      <c r="J171" s="185"/>
      <c r="K171" s="185"/>
      <c r="L171" s="185"/>
      <c r="M171" s="185"/>
      <c r="N171" s="185"/>
      <c r="O171" s="185"/>
      <c r="P171" s="185"/>
      <c r="Q171" s="185"/>
      <c r="R171" s="185"/>
      <c r="S171" s="185"/>
      <c r="T171" s="185"/>
      <c r="U171" s="185"/>
      <c r="V171" s="185"/>
    </row>
    <row r="172" spans="1:22" ht="15.75" customHeight="1" x14ac:dyDescent="0.2">
      <c r="A172" s="185"/>
      <c r="B172" s="185"/>
      <c r="C172" s="185"/>
      <c r="D172" s="7"/>
      <c r="E172" s="185"/>
      <c r="F172" s="185"/>
      <c r="G172" s="185"/>
      <c r="H172" s="185"/>
      <c r="I172" s="185"/>
      <c r="J172" s="185"/>
      <c r="K172" s="185"/>
      <c r="L172" s="185"/>
      <c r="M172" s="185"/>
      <c r="N172" s="185"/>
      <c r="O172" s="185"/>
      <c r="P172" s="185"/>
      <c r="Q172" s="185"/>
      <c r="R172" s="185"/>
      <c r="S172" s="185"/>
      <c r="T172" s="185"/>
      <c r="U172" s="185"/>
      <c r="V172" s="185"/>
    </row>
    <row r="173" spans="1:22" ht="15.75" customHeight="1" x14ac:dyDescent="0.2">
      <c r="A173" s="185"/>
      <c r="B173" s="185"/>
      <c r="C173" s="185"/>
      <c r="D173" s="7"/>
      <c r="E173" s="185"/>
      <c r="F173" s="185"/>
      <c r="G173" s="185"/>
      <c r="H173" s="185"/>
      <c r="I173" s="185"/>
      <c r="J173" s="185"/>
      <c r="K173" s="185"/>
      <c r="L173" s="185"/>
      <c r="M173" s="185"/>
      <c r="N173" s="185"/>
      <c r="O173" s="185"/>
      <c r="P173" s="185"/>
      <c r="Q173" s="185"/>
      <c r="R173" s="185"/>
      <c r="S173" s="185"/>
      <c r="T173" s="185"/>
      <c r="U173" s="185"/>
      <c r="V173" s="185"/>
    </row>
    <row r="174" spans="1:22" ht="15.75" customHeight="1" x14ac:dyDescent="0.2">
      <c r="A174" s="185"/>
      <c r="B174" s="185"/>
      <c r="C174" s="185"/>
      <c r="D174" s="7"/>
      <c r="E174" s="185"/>
      <c r="F174" s="185"/>
      <c r="G174" s="185"/>
      <c r="H174" s="185"/>
      <c r="I174" s="185"/>
      <c r="J174" s="185"/>
      <c r="K174" s="185"/>
      <c r="L174" s="185"/>
      <c r="M174" s="185"/>
      <c r="N174" s="185"/>
      <c r="O174" s="185"/>
      <c r="P174" s="185"/>
      <c r="Q174" s="185"/>
      <c r="R174" s="185"/>
      <c r="S174" s="185"/>
      <c r="T174" s="185"/>
      <c r="U174" s="185"/>
      <c r="V174" s="185"/>
    </row>
    <row r="175" spans="1:22" ht="15.75" customHeight="1" x14ac:dyDescent="0.2">
      <c r="A175" s="185"/>
      <c r="B175" s="185"/>
      <c r="C175" s="185"/>
      <c r="D175" s="7"/>
      <c r="E175" s="185"/>
      <c r="F175" s="185"/>
      <c r="G175" s="185"/>
      <c r="H175" s="185"/>
      <c r="I175" s="185"/>
      <c r="J175" s="185"/>
      <c r="K175" s="185"/>
      <c r="L175" s="185"/>
      <c r="M175" s="185"/>
      <c r="N175" s="185"/>
      <c r="O175" s="185"/>
      <c r="P175" s="185"/>
      <c r="Q175" s="185"/>
      <c r="R175" s="185"/>
      <c r="S175" s="185"/>
      <c r="T175" s="185"/>
      <c r="U175" s="185"/>
      <c r="V175" s="185"/>
    </row>
    <row r="176" spans="1:22" ht="15.75" customHeight="1" x14ac:dyDescent="0.2">
      <c r="A176" s="185"/>
      <c r="B176" s="185"/>
      <c r="C176" s="185"/>
      <c r="D176" s="7"/>
      <c r="E176" s="185"/>
      <c r="F176" s="185"/>
      <c r="G176" s="185"/>
      <c r="H176" s="185"/>
      <c r="I176" s="185"/>
      <c r="J176" s="185"/>
      <c r="K176" s="185"/>
      <c r="L176" s="185"/>
      <c r="M176" s="185"/>
      <c r="N176" s="185"/>
      <c r="O176" s="185"/>
      <c r="P176" s="185"/>
      <c r="Q176" s="185"/>
      <c r="R176" s="185"/>
      <c r="S176" s="185"/>
      <c r="T176" s="185"/>
      <c r="U176" s="185"/>
      <c r="V176" s="185"/>
    </row>
    <row r="177" spans="1:22" ht="15.75" customHeight="1" x14ac:dyDescent="0.2">
      <c r="A177" s="185"/>
      <c r="B177" s="185"/>
      <c r="C177" s="185"/>
      <c r="D177" s="7"/>
      <c r="E177" s="185"/>
      <c r="F177" s="185"/>
      <c r="G177" s="185"/>
      <c r="H177" s="185"/>
      <c r="I177" s="185"/>
      <c r="J177" s="185"/>
      <c r="K177" s="185"/>
      <c r="L177" s="185"/>
      <c r="M177" s="185"/>
      <c r="N177" s="185"/>
      <c r="O177" s="185"/>
      <c r="P177" s="185"/>
      <c r="Q177" s="185"/>
      <c r="R177" s="185"/>
      <c r="S177" s="185"/>
      <c r="T177" s="185"/>
      <c r="U177" s="185"/>
      <c r="V177" s="185"/>
    </row>
    <row r="178" spans="1:22" ht="15.75" customHeight="1" x14ac:dyDescent="0.2">
      <c r="A178" s="185"/>
      <c r="B178" s="185"/>
      <c r="C178" s="185"/>
      <c r="D178" s="7"/>
      <c r="E178" s="185"/>
      <c r="F178" s="185"/>
      <c r="G178" s="185"/>
      <c r="H178" s="185"/>
      <c r="I178" s="185"/>
      <c r="J178" s="185"/>
      <c r="K178" s="185"/>
      <c r="L178" s="185"/>
      <c r="M178" s="185"/>
      <c r="N178" s="185"/>
      <c r="O178" s="185"/>
      <c r="P178" s="185"/>
      <c r="Q178" s="185"/>
      <c r="R178" s="185"/>
      <c r="S178" s="185"/>
      <c r="T178" s="185"/>
      <c r="U178" s="185"/>
      <c r="V178" s="185"/>
    </row>
    <row r="179" spans="1:22" ht="15.75" customHeight="1" x14ac:dyDescent="0.2">
      <c r="A179" s="185"/>
      <c r="B179" s="185"/>
      <c r="C179" s="185"/>
      <c r="D179" s="7"/>
      <c r="E179" s="185"/>
      <c r="F179" s="185"/>
      <c r="G179" s="185"/>
      <c r="H179" s="185"/>
      <c r="I179" s="185"/>
      <c r="J179" s="185"/>
      <c r="K179" s="185"/>
      <c r="L179" s="185"/>
      <c r="M179" s="185"/>
      <c r="N179" s="185"/>
      <c r="O179" s="185"/>
      <c r="P179" s="185"/>
      <c r="Q179" s="185"/>
      <c r="R179" s="185"/>
      <c r="S179" s="185"/>
      <c r="T179" s="185"/>
      <c r="U179" s="185"/>
      <c r="V179" s="185"/>
    </row>
    <row r="180" spans="1:22" ht="15.75" customHeight="1" x14ac:dyDescent="0.2">
      <c r="A180" s="185"/>
      <c r="B180" s="185"/>
      <c r="C180" s="185"/>
      <c r="D180" s="7"/>
      <c r="E180" s="185"/>
      <c r="F180" s="185"/>
      <c r="G180" s="185"/>
      <c r="H180" s="185"/>
      <c r="I180" s="185"/>
      <c r="J180" s="185"/>
      <c r="K180" s="185"/>
      <c r="L180" s="185"/>
      <c r="M180" s="185"/>
      <c r="N180" s="185"/>
      <c r="O180" s="185"/>
      <c r="P180" s="185"/>
      <c r="Q180" s="185"/>
      <c r="R180" s="185"/>
      <c r="S180" s="185"/>
      <c r="T180" s="185"/>
      <c r="U180" s="185"/>
      <c r="V180" s="185"/>
    </row>
    <row r="181" spans="1:22" ht="15.75" customHeight="1" x14ac:dyDescent="0.2">
      <c r="A181" s="185"/>
      <c r="B181" s="185"/>
      <c r="C181" s="185"/>
      <c r="D181" s="7"/>
      <c r="E181" s="185"/>
      <c r="F181" s="185"/>
      <c r="G181" s="185"/>
      <c r="H181" s="185"/>
      <c r="I181" s="185"/>
      <c r="J181" s="185"/>
      <c r="K181" s="185"/>
      <c r="L181" s="185"/>
      <c r="M181" s="185"/>
      <c r="N181" s="185"/>
      <c r="O181" s="185"/>
      <c r="P181" s="185"/>
      <c r="Q181" s="185"/>
      <c r="R181" s="185"/>
      <c r="S181" s="185"/>
      <c r="T181" s="185"/>
      <c r="U181" s="185"/>
      <c r="V181" s="185"/>
    </row>
    <row r="182" spans="1:22" ht="15.75" customHeight="1" x14ac:dyDescent="0.2">
      <c r="A182" s="185"/>
      <c r="B182" s="185"/>
      <c r="C182" s="185"/>
      <c r="D182" s="7"/>
      <c r="E182" s="185"/>
      <c r="F182" s="185"/>
      <c r="G182" s="185"/>
      <c r="H182" s="185"/>
      <c r="I182" s="185"/>
      <c r="J182" s="185"/>
      <c r="K182" s="185"/>
      <c r="L182" s="185"/>
      <c r="M182" s="185"/>
      <c r="N182" s="185"/>
      <c r="O182" s="185"/>
      <c r="P182" s="185"/>
      <c r="Q182" s="185"/>
      <c r="R182" s="185"/>
      <c r="S182" s="185"/>
      <c r="T182" s="185"/>
      <c r="U182" s="185"/>
      <c r="V182" s="185"/>
    </row>
    <row r="183" spans="1:22" ht="15.75" customHeight="1" x14ac:dyDescent="0.2">
      <c r="A183" s="185"/>
      <c r="B183" s="185"/>
      <c r="C183" s="185"/>
      <c r="D183" s="7"/>
      <c r="E183" s="185"/>
      <c r="F183" s="185"/>
      <c r="G183" s="185"/>
      <c r="H183" s="185"/>
      <c r="I183" s="185"/>
      <c r="J183" s="185"/>
      <c r="K183" s="185"/>
      <c r="L183" s="185"/>
      <c r="M183" s="185"/>
      <c r="N183" s="185"/>
      <c r="O183" s="185"/>
      <c r="P183" s="185"/>
      <c r="Q183" s="185"/>
      <c r="R183" s="185"/>
      <c r="S183" s="185"/>
      <c r="T183" s="185"/>
      <c r="U183" s="185"/>
      <c r="V183" s="185"/>
    </row>
    <row r="184" spans="1:22" ht="15.75" customHeight="1" x14ac:dyDescent="0.2">
      <c r="A184" s="185"/>
      <c r="B184" s="185"/>
      <c r="C184" s="185"/>
      <c r="D184" s="7"/>
      <c r="E184" s="185"/>
      <c r="F184" s="185"/>
      <c r="G184" s="185"/>
      <c r="H184" s="185"/>
      <c r="I184" s="185"/>
      <c r="J184" s="185"/>
      <c r="K184" s="185"/>
      <c r="L184" s="185"/>
      <c r="M184" s="185"/>
      <c r="N184" s="185"/>
      <c r="O184" s="185"/>
      <c r="P184" s="185"/>
      <c r="Q184" s="185"/>
      <c r="R184" s="185"/>
      <c r="S184" s="185"/>
      <c r="T184" s="185"/>
      <c r="U184" s="185"/>
      <c r="V184" s="185"/>
    </row>
    <row r="185" spans="1:22" ht="15.75" customHeight="1" x14ac:dyDescent="0.2">
      <c r="A185" s="185"/>
      <c r="B185" s="185"/>
      <c r="C185" s="185"/>
      <c r="D185" s="7"/>
      <c r="E185" s="185"/>
      <c r="F185" s="185"/>
      <c r="G185" s="185"/>
      <c r="H185" s="185"/>
      <c r="I185" s="185"/>
      <c r="J185" s="185"/>
      <c r="K185" s="185"/>
      <c r="L185" s="185"/>
      <c r="M185" s="185"/>
      <c r="N185" s="185"/>
      <c r="O185" s="185"/>
      <c r="P185" s="185"/>
      <c r="Q185" s="185"/>
      <c r="R185" s="185"/>
      <c r="S185" s="185"/>
      <c r="T185" s="185"/>
      <c r="U185" s="185"/>
      <c r="V185" s="185"/>
    </row>
    <row r="186" spans="1:22" ht="15.75" customHeight="1" x14ac:dyDescent="0.2">
      <c r="A186" s="185"/>
      <c r="B186" s="185"/>
      <c r="C186" s="185"/>
      <c r="D186" s="7"/>
      <c r="E186" s="185"/>
      <c r="F186" s="185"/>
      <c r="G186" s="185"/>
      <c r="H186" s="185"/>
      <c r="I186" s="185"/>
      <c r="J186" s="185"/>
      <c r="K186" s="185"/>
      <c r="L186" s="185"/>
      <c r="M186" s="185"/>
      <c r="N186" s="185"/>
      <c r="O186" s="185"/>
      <c r="P186" s="185"/>
      <c r="Q186" s="185"/>
      <c r="R186" s="185"/>
      <c r="S186" s="185"/>
      <c r="T186" s="185"/>
      <c r="U186" s="185"/>
      <c r="V186" s="185"/>
    </row>
    <row r="187" spans="1:22" ht="15.75" customHeight="1" x14ac:dyDescent="0.2">
      <c r="A187" s="185"/>
      <c r="B187" s="185"/>
      <c r="C187" s="185"/>
      <c r="D187" s="7"/>
      <c r="E187" s="185"/>
      <c r="F187" s="185"/>
      <c r="G187" s="185"/>
      <c r="H187" s="185"/>
      <c r="I187" s="185"/>
      <c r="J187" s="185"/>
      <c r="K187" s="185"/>
      <c r="L187" s="185"/>
      <c r="M187" s="185"/>
      <c r="N187" s="185"/>
      <c r="O187" s="185"/>
      <c r="P187" s="185"/>
      <c r="Q187" s="185"/>
      <c r="R187" s="185"/>
      <c r="S187" s="185"/>
      <c r="T187" s="185"/>
      <c r="U187" s="185"/>
      <c r="V187" s="185"/>
    </row>
    <row r="188" spans="1:22" ht="15.75" customHeight="1" x14ac:dyDescent="0.2">
      <c r="A188" s="185"/>
      <c r="B188" s="185"/>
      <c r="C188" s="185"/>
      <c r="D188" s="7"/>
      <c r="E188" s="185"/>
      <c r="F188" s="185"/>
      <c r="G188" s="185"/>
      <c r="H188" s="185"/>
      <c r="I188" s="185"/>
      <c r="J188" s="185"/>
      <c r="K188" s="185"/>
      <c r="L188" s="185"/>
      <c r="M188" s="185"/>
      <c r="N188" s="185"/>
      <c r="O188" s="185"/>
      <c r="P188" s="185"/>
      <c r="Q188" s="185"/>
      <c r="R188" s="185"/>
      <c r="S188" s="185"/>
      <c r="T188" s="185"/>
      <c r="U188" s="185"/>
      <c r="V188" s="185"/>
    </row>
    <row r="189" spans="1:22" ht="15.75" customHeight="1" x14ac:dyDescent="0.2">
      <c r="A189" s="185"/>
      <c r="B189" s="185"/>
      <c r="C189" s="185"/>
      <c r="D189" s="7"/>
      <c r="E189" s="185"/>
      <c r="F189" s="185"/>
      <c r="G189" s="185"/>
      <c r="H189" s="185"/>
      <c r="I189" s="185"/>
      <c r="J189" s="185"/>
      <c r="K189" s="185"/>
      <c r="L189" s="185"/>
      <c r="M189" s="185"/>
      <c r="N189" s="185"/>
      <c r="O189" s="185"/>
      <c r="P189" s="185"/>
      <c r="Q189" s="185"/>
      <c r="R189" s="185"/>
      <c r="S189" s="185"/>
      <c r="T189" s="185"/>
      <c r="U189" s="185"/>
      <c r="V189" s="185"/>
    </row>
    <row r="190" spans="1:22" ht="15.75" customHeight="1" x14ac:dyDescent="0.2">
      <c r="A190" s="185"/>
      <c r="B190" s="185"/>
      <c r="C190" s="185"/>
      <c r="D190" s="7"/>
      <c r="E190" s="185"/>
      <c r="F190" s="185"/>
      <c r="G190" s="185"/>
      <c r="H190" s="185"/>
      <c r="I190" s="185"/>
      <c r="J190" s="185"/>
      <c r="K190" s="185"/>
      <c r="L190" s="185"/>
      <c r="M190" s="185"/>
      <c r="N190" s="185"/>
      <c r="O190" s="185"/>
      <c r="P190" s="185"/>
      <c r="Q190" s="185"/>
      <c r="R190" s="185"/>
      <c r="S190" s="185"/>
      <c r="T190" s="185"/>
      <c r="U190" s="185"/>
      <c r="V190" s="185"/>
    </row>
    <row r="191" spans="1:22" ht="15.75" customHeight="1" x14ac:dyDescent="0.2">
      <c r="A191" s="185"/>
      <c r="B191" s="185"/>
      <c r="C191" s="185"/>
      <c r="D191" s="7"/>
      <c r="E191" s="185"/>
      <c r="F191" s="185"/>
      <c r="G191" s="185"/>
      <c r="H191" s="185"/>
      <c r="I191" s="185"/>
      <c r="J191" s="185"/>
      <c r="K191" s="185"/>
      <c r="L191" s="185"/>
      <c r="M191" s="185"/>
      <c r="N191" s="185"/>
      <c r="O191" s="185"/>
      <c r="P191" s="185"/>
      <c r="Q191" s="185"/>
      <c r="R191" s="185"/>
      <c r="S191" s="185"/>
      <c r="T191" s="185"/>
      <c r="U191" s="185"/>
      <c r="V191" s="185"/>
    </row>
    <row r="192" spans="1:22" ht="15.75" customHeight="1" x14ac:dyDescent="0.2">
      <c r="A192" s="185"/>
      <c r="B192" s="185"/>
      <c r="C192" s="185"/>
      <c r="D192" s="7"/>
      <c r="E192" s="185"/>
      <c r="F192" s="185"/>
      <c r="G192" s="185"/>
      <c r="H192" s="185"/>
      <c r="I192" s="185"/>
      <c r="J192" s="185"/>
      <c r="K192" s="185"/>
      <c r="L192" s="185"/>
      <c r="M192" s="185"/>
      <c r="N192" s="185"/>
      <c r="O192" s="185"/>
      <c r="P192" s="185"/>
      <c r="Q192" s="185"/>
      <c r="R192" s="185"/>
      <c r="S192" s="185"/>
      <c r="T192" s="185"/>
      <c r="U192" s="185"/>
      <c r="V192" s="185"/>
    </row>
    <row r="193" spans="1:22" ht="15.75" customHeight="1" x14ac:dyDescent="0.2">
      <c r="A193" s="185"/>
      <c r="B193" s="185"/>
      <c r="C193" s="185"/>
      <c r="D193" s="7"/>
      <c r="E193" s="185"/>
      <c r="F193" s="185"/>
      <c r="G193" s="185"/>
      <c r="H193" s="185"/>
      <c r="I193" s="185"/>
      <c r="J193" s="185"/>
      <c r="K193" s="185"/>
      <c r="L193" s="185"/>
      <c r="M193" s="185"/>
      <c r="N193" s="185"/>
      <c r="O193" s="185"/>
      <c r="P193" s="185"/>
      <c r="Q193" s="185"/>
      <c r="R193" s="185"/>
      <c r="S193" s="185"/>
      <c r="T193" s="185"/>
      <c r="U193" s="185"/>
      <c r="V193" s="185"/>
    </row>
    <row r="194" spans="1:22" ht="15.75" customHeight="1" x14ac:dyDescent="0.2">
      <c r="A194" s="185"/>
      <c r="B194" s="185"/>
      <c r="C194" s="185"/>
      <c r="D194" s="7"/>
      <c r="E194" s="185"/>
      <c r="F194" s="185"/>
      <c r="G194" s="185"/>
      <c r="H194" s="185"/>
      <c r="I194" s="185"/>
      <c r="J194" s="185"/>
      <c r="K194" s="185"/>
      <c r="L194" s="185"/>
      <c r="M194" s="185"/>
      <c r="N194" s="185"/>
      <c r="O194" s="185"/>
      <c r="P194" s="185"/>
      <c r="Q194" s="185"/>
      <c r="R194" s="185"/>
      <c r="S194" s="185"/>
      <c r="T194" s="185"/>
      <c r="U194" s="185"/>
      <c r="V194" s="185"/>
    </row>
    <row r="195" spans="1:22" ht="15.75" customHeight="1" x14ac:dyDescent="0.2">
      <c r="A195" s="185"/>
      <c r="B195" s="185"/>
      <c r="C195" s="185"/>
      <c r="D195" s="7"/>
      <c r="E195" s="185"/>
      <c r="F195" s="185"/>
      <c r="G195" s="185"/>
      <c r="H195" s="185"/>
      <c r="I195" s="185"/>
      <c r="J195" s="185"/>
      <c r="K195" s="185"/>
      <c r="L195" s="185"/>
      <c r="M195" s="185"/>
      <c r="N195" s="185"/>
      <c r="O195" s="185"/>
      <c r="P195" s="185"/>
      <c r="Q195" s="185"/>
      <c r="R195" s="185"/>
      <c r="S195" s="185"/>
      <c r="T195" s="185"/>
      <c r="U195" s="185"/>
      <c r="V195" s="185"/>
    </row>
    <row r="196" spans="1:22" ht="15.75" customHeight="1" x14ac:dyDescent="0.2">
      <c r="A196" s="185"/>
      <c r="B196" s="185"/>
      <c r="C196" s="185"/>
      <c r="D196" s="7"/>
      <c r="E196" s="185"/>
      <c r="F196" s="185"/>
      <c r="G196" s="185"/>
      <c r="H196" s="185"/>
      <c r="I196" s="185"/>
      <c r="J196" s="185"/>
      <c r="K196" s="185"/>
      <c r="L196" s="185"/>
      <c r="M196" s="185"/>
      <c r="N196" s="185"/>
      <c r="O196" s="185"/>
      <c r="P196" s="185"/>
      <c r="Q196" s="185"/>
      <c r="R196" s="185"/>
      <c r="S196" s="185"/>
      <c r="T196" s="185"/>
      <c r="U196" s="185"/>
      <c r="V196" s="185"/>
    </row>
    <row r="197" spans="1:22" ht="15.75" customHeight="1" x14ac:dyDescent="0.2">
      <c r="A197" s="185"/>
      <c r="B197" s="185"/>
      <c r="C197" s="185"/>
      <c r="D197" s="7"/>
      <c r="E197" s="185"/>
      <c r="F197" s="185"/>
      <c r="G197" s="185"/>
      <c r="H197" s="185"/>
      <c r="I197" s="185"/>
      <c r="J197" s="185"/>
      <c r="K197" s="185"/>
      <c r="L197" s="185"/>
      <c r="M197" s="185"/>
      <c r="N197" s="185"/>
      <c r="O197" s="185"/>
      <c r="P197" s="185"/>
      <c r="Q197" s="185"/>
      <c r="R197" s="185"/>
      <c r="S197" s="185"/>
      <c r="T197" s="185"/>
      <c r="U197" s="185"/>
      <c r="V197" s="185"/>
    </row>
    <row r="198" spans="1:22" ht="15.75" customHeight="1" x14ac:dyDescent="0.2">
      <c r="A198" s="185"/>
      <c r="B198" s="185"/>
      <c r="C198" s="185"/>
      <c r="D198" s="7"/>
      <c r="E198" s="185"/>
      <c r="F198" s="185"/>
      <c r="G198" s="185"/>
      <c r="H198" s="185"/>
      <c r="I198" s="185"/>
      <c r="J198" s="185"/>
      <c r="K198" s="185"/>
      <c r="L198" s="185"/>
      <c r="M198" s="185"/>
      <c r="N198" s="185"/>
      <c r="O198" s="185"/>
      <c r="P198" s="185"/>
      <c r="Q198" s="185"/>
      <c r="R198" s="185"/>
      <c r="S198" s="185"/>
      <c r="T198" s="185"/>
      <c r="U198" s="185"/>
      <c r="V198" s="185"/>
    </row>
    <row r="199" spans="1:22" ht="15.75" customHeight="1" x14ac:dyDescent="0.2">
      <c r="A199" s="185"/>
      <c r="B199" s="185"/>
      <c r="C199" s="185"/>
      <c r="D199" s="7"/>
      <c r="E199" s="185"/>
      <c r="F199" s="185"/>
      <c r="G199" s="185"/>
      <c r="H199" s="185"/>
      <c r="I199" s="185"/>
      <c r="J199" s="185"/>
      <c r="K199" s="185"/>
      <c r="L199" s="185"/>
      <c r="M199" s="185"/>
      <c r="N199" s="185"/>
      <c r="O199" s="185"/>
      <c r="P199" s="185"/>
      <c r="Q199" s="185"/>
      <c r="R199" s="185"/>
      <c r="S199" s="185"/>
      <c r="T199" s="185"/>
      <c r="U199" s="185"/>
      <c r="V199" s="185"/>
    </row>
    <row r="200" spans="1:22" ht="15.75" customHeight="1" x14ac:dyDescent="0.2">
      <c r="A200" s="185"/>
      <c r="B200" s="185"/>
      <c r="C200" s="185"/>
      <c r="D200" s="7"/>
      <c r="E200" s="185"/>
      <c r="F200" s="185"/>
      <c r="G200" s="185"/>
      <c r="H200" s="185"/>
      <c r="I200" s="185"/>
      <c r="J200" s="185"/>
      <c r="K200" s="185"/>
      <c r="L200" s="185"/>
      <c r="M200" s="185"/>
      <c r="N200" s="185"/>
      <c r="O200" s="185"/>
      <c r="P200" s="185"/>
      <c r="Q200" s="185"/>
      <c r="R200" s="185"/>
      <c r="S200" s="185"/>
      <c r="T200" s="185"/>
      <c r="U200" s="185"/>
      <c r="V200" s="185"/>
    </row>
    <row r="201" spans="1:22" ht="15.75" customHeight="1" x14ac:dyDescent="0.2">
      <c r="A201" s="185"/>
      <c r="B201" s="185"/>
      <c r="C201" s="185"/>
      <c r="D201" s="7"/>
      <c r="E201" s="185"/>
      <c r="F201" s="185"/>
      <c r="G201" s="185"/>
      <c r="H201" s="185"/>
      <c r="I201" s="185"/>
      <c r="J201" s="185"/>
      <c r="K201" s="185"/>
      <c r="L201" s="185"/>
      <c r="M201" s="185"/>
      <c r="N201" s="185"/>
      <c r="O201" s="185"/>
      <c r="P201" s="185"/>
      <c r="Q201" s="185"/>
      <c r="R201" s="185"/>
      <c r="S201" s="185"/>
      <c r="T201" s="185"/>
      <c r="U201" s="185"/>
      <c r="V201" s="185"/>
    </row>
    <row r="202" spans="1:22" ht="15.75" customHeight="1" x14ac:dyDescent="0.2">
      <c r="A202" s="185"/>
      <c r="B202" s="185"/>
      <c r="C202" s="185"/>
      <c r="D202" s="7"/>
      <c r="E202" s="185"/>
      <c r="F202" s="185"/>
      <c r="G202" s="185"/>
      <c r="H202" s="185"/>
      <c r="I202" s="185"/>
      <c r="J202" s="185"/>
      <c r="K202" s="185"/>
      <c r="L202" s="185"/>
      <c r="M202" s="185"/>
      <c r="N202" s="185"/>
      <c r="O202" s="185"/>
      <c r="P202" s="185"/>
      <c r="Q202" s="185"/>
      <c r="R202" s="185"/>
      <c r="S202" s="185"/>
      <c r="T202" s="185"/>
      <c r="U202" s="185"/>
      <c r="V202" s="185"/>
    </row>
    <row r="203" spans="1:22" ht="15.75" customHeight="1" x14ac:dyDescent="0.2">
      <c r="A203" s="185"/>
      <c r="B203" s="185"/>
      <c r="C203" s="185"/>
      <c r="D203" s="7"/>
      <c r="E203" s="185"/>
      <c r="F203" s="185"/>
      <c r="G203" s="185"/>
      <c r="H203" s="185"/>
      <c r="I203" s="185"/>
      <c r="J203" s="185"/>
      <c r="K203" s="185"/>
      <c r="L203" s="185"/>
      <c r="M203" s="185"/>
      <c r="N203" s="185"/>
      <c r="O203" s="185"/>
      <c r="P203" s="185"/>
      <c r="Q203" s="185"/>
      <c r="R203" s="185"/>
      <c r="S203" s="185"/>
      <c r="T203" s="185"/>
      <c r="U203" s="185"/>
      <c r="V203" s="185"/>
    </row>
    <row r="204" spans="1:22" ht="15.75" customHeight="1" x14ac:dyDescent="0.2">
      <c r="A204" s="185"/>
      <c r="B204" s="185"/>
      <c r="C204" s="185"/>
      <c r="D204" s="7"/>
      <c r="E204" s="185"/>
      <c r="F204" s="185"/>
      <c r="G204" s="185"/>
      <c r="H204" s="185"/>
      <c r="I204" s="185"/>
      <c r="J204" s="185"/>
      <c r="K204" s="185"/>
      <c r="L204" s="185"/>
      <c r="M204" s="185"/>
      <c r="N204" s="185"/>
      <c r="O204" s="185"/>
      <c r="P204" s="185"/>
      <c r="Q204" s="185"/>
      <c r="R204" s="185"/>
      <c r="S204" s="185"/>
      <c r="T204" s="185"/>
      <c r="U204" s="185"/>
      <c r="V204" s="185"/>
    </row>
    <row r="205" spans="1:22" ht="15.75" customHeight="1" x14ac:dyDescent="0.2">
      <c r="A205" s="185"/>
      <c r="B205" s="185"/>
      <c r="C205" s="185"/>
      <c r="D205" s="7"/>
      <c r="E205" s="185"/>
      <c r="F205" s="185"/>
      <c r="G205" s="185"/>
      <c r="H205" s="185"/>
      <c r="I205" s="185"/>
      <c r="J205" s="185"/>
      <c r="K205" s="185"/>
      <c r="L205" s="185"/>
      <c r="M205" s="185"/>
      <c r="N205" s="185"/>
      <c r="O205" s="185"/>
      <c r="P205" s="185"/>
      <c r="Q205" s="185"/>
      <c r="R205" s="185"/>
      <c r="S205" s="185"/>
      <c r="T205" s="185"/>
      <c r="U205" s="185"/>
      <c r="V205" s="185"/>
    </row>
    <row r="206" spans="1:22" ht="15.75" customHeight="1" x14ac:dyDescent="0.2">
      <c r="A206" s="185"/>
      <c r="B206" s="185"/>
      <c r="C206" s="185"/>
      <c r="D206" s="7"/>
      <c r="E206" s="185"/>
      <c r="F206" s="185"/>
      <c r="G206" s="185"/>
      <c r="H206" s="185"/>
      <c r="I206" s="185"/>
      <c r="J206" s="185"/>
      <c r="K206" s="185"/>
      <c r="L206" s="185"/>
      <c r="M206" s="185"/>
      <c r="N206" s="185"/>
      <c r="O206" s="185"/>
      <c r="P206" s="185"/>
      <c r="Q206" s="185"/>
      <c r="R206" s="185"/>
      <c r="S206" s="185"/>
      <c r="T206" s="185"/>
      <c r="U206" s="185"/>
      <c r="V206" s="185"/>
    </row>
    <row r="207" spans="1:22" ht="15.75" customHeight="1" x14ac:dyDescent="0.2">
      <c r="A207" s="185"/>
      <c r="B207" s="185"/>
      <c r="C207" s="185"/>
      <c r="D207" s="7"/>
      <c r="E207" s="185"/>
      <c r="F207" s="185"/>
      <c r="G207" s="185"/>
      <c r="H207" s="185"/>
      <c r="I207" s="185"/>
      <c r="J207" s="185"/>
      <c r="K207" s="185"/>
      <c r="L207" s="185"/>
      <c r="M207" s="185"/>
      <c r="N207" s="185"/>
      <c r="O207" s="185"/>
      <c r="P207" s="185"/>
      <c r="Q207" s="185"/>
      <c r="R207" s="185"/>
      <c r="S207" s="185"/>
      <c r="T207" s="185"/>
      <c r="U207" s="185"/>
      <c r="V207" s="185"/>
    </row>
    <row r="208" spans="1:22" ht="15.75" customHeight="1" x14ac:dyDescent="0.2">
      <c r="A208" s="185"/>
      <c r="B208" s="185"/>
      <c r="C208" s="185"/>
      <c r="D208" s="7"/>
      <c r="E208" s="185"/>
      <c r="F208" s="185"/>
      <c r="G208" s="185"/>
      <c r="H208" s="185"/>
      <c r="I208" s="185"/>
      <c r="J208" s="185"/>
      <c r="K208" s="185"/>
      <c r="L208" s="185"/>
      <c r="M208" s="185"/>
      <c r="N208" s="185"/>
      <c r="O208" s="185"/>
      <c r="P208" s="185"/>
      <c r="Q208" s="185"/>
      <c r="R208" s="185"/>
      <c r="S208" s="185"/>
      <c r="T208" s="185"/>
      <c r="U208" s="185"/>
      <c r="V208" s="185"/>
    </row>
    <row r="209" spans="1:22" ht="15.75" customHeight="1" x14ac:dyDescent="0.2">
      <c r="A209" s="185"/>
      <c r="B209" s="185"/>
      <c r="C209" s="185"/>
      <c r="D209" s="7"/>
      <c r="E209" s="185"/>
      <c r="F209" s="185"/>
      <c r="G209" s="185"/>
      <c r="H209" s="185"/>
      <c r="I209" s="185"/>
      <c r="J209" s="185"/>
      <c r="K209" s="185"/>
      <c r="L209" s="185"/>
      <c r="M209" s="185"/>
      <c r="N209" s="185"/>
      <c r="O209" s="185"/>
      <c r="P209" s="185"/>
      <c r="Q209" s="185"/>
      <c r="R209" s="185"/>
      <c r="S209" s="185"/>
      <c r="T209" s="185"/>
      <c r="U209" s="185"/>
      <c r="V209" s="185"/>
    </row>
    <row r="210" spans="1:22" ht="15.75" customHeight="1" x14ac:dyDescent="0.2">
      <c r="A210" s="185"/>
      <c r="B210" s="185"/>
      <c r="C210" s="185"/>
      <c r="D210" s="7"/>
      <c r="E210" s="185"/>
      <c r="F210" s="185"/>
      <c r="G210" s="185"/>
      <c r="H210" s="185"/>
      <c r="I210" s="185"/>
      <c r="J210" s="185"/>
      <c r="K210" s="185"/>
      <c r="L210" s="185"/>
      <c r="M210" s="185"/>
      <c r="N210" s="185"/>
      <c r="O210" s="185"/>
      <c r="P210" s="185"/>
      <c r="Q210" s="185"/>
      <c r="R210" s="185"/>
      <c r="S210" s="185"/>
      <c r="T210" s="185"/>
      <c r="U210" s="185"/>
      <c r="V210" s="185"/>
    </row>
    <row r="211" spans="1:22" ht="15.75" customHeight="1" x14ac:dyDescent="0.2">
      <c r="A211" s="185"/>
      <c r="B211" s="185"/>
      <c r="C211" s="185"/>
      <c r="D211" s="7"/>
      <c r="E211" s="185"/>
      <c r="F211" s="185"/>
      <c r="G211" s="185"/>
      <c r="H211" s="185"/>
      <c r="I211" s="185"/>
      <c r="J211" s="185"/>
      <c r="K211" s="185"/>
      <c r="L211" s="185"/>
      <c r="M211" s="185"/>
      <c r="N211" s="185"/>
      <c r="O211" s="185"/>
      <c r="P211" s="185"/>
      <c r="Q211" s="185"/>
      <c r="R211" s="185"/>
      <c r="S211" s="185"/>
      <c r="T211" s="185"/>
      <c r="U211" s="185"/>
      <c r="V211" s="185"/>
    </row>
    <row r="212" spans="1:22" ht="15.75" customHeight="1" x14ac:dyDescent="0.2">
      <c r="A212" s="185"/>
      <c r="B212" s="185"/>
      <c r="C212" s="185"/>
      <c r="D212" s="7"/>
      <c r="E212" s="185"/>
      <c r="F212" s="185"/>
      <c r="G212" s="185"/>
      <c r="H212" s="185"/>
      <c r="I212" s="185"/>
      <c r="J212" s="185"/>
      <c r="K212" s="185"/>
      <c r="L212" s="185"/>
      <c r="M212" s="185"/>
      <c r="N212" s="185"/>
      <c r="O212" s="185"/>
      <c r="P212" s="185"/>
      <c r="Q212" s="185"/>
      <c r="R212" s="185"/>
      <c r="S212" s="185"/>
      <c r="T212" s="185"/>
      <c r="U212" s="185"/>
      <c r="V212" s="185"/>
    </row>
    <row r="213" spans="1:22" ht="15.75" customHeight="1" x14ac:dyDescent="0.2">
      <c r="A213" s="185"/>
      <c r="B213" s="185"/>
      <c r="C213" s="185"/>
      <c r="D213" s="7"/>
      <c r="E213" s="185"/>
      <c r="F213" s="185"/>
      <c r="G213" s="185"/>
      <c r="H213" s="185"/>
      <c r="I213" s="185"/>
      <c r="J213" s="185"/>
      <c r="K213" s="185"/>
      <c r="L213" s="185"/>
      <c r="M213" s="185"/>
      <c r="N213" s="185"/>
      <c r="O213" s="185"/>
      <c r="P213" s="185"/>
      <c r="Q213" s="185"/>
      <c r="R213" s="185"/>
      <c r="S213" s="185"/>
      <c r="T213" s="185"/>
      <c r="U213" s="185"/>
      <c r="V213" s="185"/>
    </row>
    <row r="214" spans="1:22" ht="15.75" customHeight="1" x14ac:dyDescent="0.2">
      <c r="A214" s="185"/>
      <c r="B214" s="185"/>
      <c r="C214" s="185"/>
      <c r="D214" s="7"/>
      <c r="E214" s="185"/>
      <c r="F214" s="185"/>
      <c r="G214" s="185"/>
      <c r="H214" s="185"/>
      <c r="I214" s="185"/>
      <c r="J214" s="185"/>
      <c r="K214" s="185"/>
      <c r="L214" s="185"/>
      <c r="M214" s="185"/>
      <c r="N214" s="185"/>
      <c r="O214" s="185"/>
      <c r="P214" s="185"/>
      <c r="Q214" s="185"/>
      <c r="R214" s="185"/>
      <c r="S214" s="185"/>
      <c r="T214" s="185"/>
      <c r="U214" s="185"/>
      <c r="V214" s="185"/>
    </row>
    <row r="215" spans="1:22" ht="15.75" customHeight="1" x14ac:dyDescent="0.2">
      <c r="A215" s="185"/>
      <c r="B215" s="185"/>
      <c r="C215" s="185"/>
      <c r="D215" s="7"/>
      <c r="E215" s="185"/>
      <c r="F215" s="185"/>
      <c r="G215" s="185"/>
      <c r="H215" s="185"/>
      <c r="I215" s="185"/>
      <c r="J215" s="185"/>
      <c r="K215" s="185"/>
      <c r="L215" s="185"/>
      <c r="M215" s="185"/>
      <c r="N215" s="185"/>
      <c r="O215" s="185"/>
      <c r="P215" s="185"/>
      <c r="Q215" s="185"/>
      <c r="R215" s="185"/>
      <c r="S215" s="185"/>
      <c r="T215" s="185"/>
      <c r="U215" s="185"/>
      <c r="V215" s="185"/>
    </row>
    <row r="216" spans="1:22" ht="15.75" customHeight="1" x14ac:dyDescent="0.2">
      <c r="A216" s="185"/>
      <c r="B216" s="185"/>
      <c r="C216" s="185"/>
      <c r="D216" s="7"/>
      <c r="E216" s="185"/>
      <c r="F216" s="185"/>
      <c r="G216" s="185"/>
      <c r="H216" s="185"/>
      <c r="I216" s="185"/>
      <c r="J216" s="185"/>
      <c r="K216" s="185"/>
      <c r="L216" s="185"/>
      <c r="M216" s="185"/>
      <c r="N216" s="185"/>
      <c r="O216" s="185"/>
      <c r="P216" s="185"/>
      <c r="Q216" s="185"/>
      <c r="R216" s="185"/>
      <c r="S216" s="185"/>
      <c r="T216" s="185"/>
      <c r="U216" s="185"/>
      <c r="V216" s="185"/>
    </row>
    <row r="217" spans="1:22" ht="15.75" customHeight="1" x14ac:dyDescent="0.2">
      <c r="A217" s="185"/>
      <c r="B217" s="185"/>
      <c r="C217" s="185"/>
      <c r="D217" s="7"/>
      <c r="E217" s="185"/>
      <c r="F217" s="185"/>
      <c r="G217" s="185"/>
      <c r="H217" s="185"/>
      <c r="I217" s="185"/>
      <c r="J217" s="185"/>
      <c r="K217" s="185"/>
      <c r="L217" s="185"/>
      <c r="M217" s="185"/>
      <c r="N217" s="185"/>
      <c r="O217" s="185"/>
      <c r="P217" s="185"/>
      <c r="Q217" s="185"/>
      <c r="R217" s="185"/>
      <c r="S217" s="185"/>
      <c r="T217" s="185"/>
      <c r="U217" s="185"/>
      <c r="V217" s="185"/>
    </row>
    <row r="218" spans="1:22" ht="15.75" customHeight="1" x14ac:dyDescent="0.2">
      <c r="A218" s="185"/>
      <c r="B218" s="185"/>
      <c r="C218" s="185"/>
      <c r="D218" s="7"/>
      <c r="E218" s="185"/>
      <c r="F218" s="185"/>
      <c r="G218" s="185"/>
      <c r="H218" s="185"/>
      <c r="I218" s="185"/>
      <c r="J218" s="185"/>
      <c r="K218" s="185"/>
      <c r="L218" s="185"/>
      <c r="M218" s="185"/>
      <c r="N218" s="185"/>
      <c r="O218" s="185"/>
      <c r="P218" s="185"/>
      <c r="Q218" s="185"/>
      <c r="R218" s="185"/>
      <c r="S218" s="185"/>
      <c r="T218" s="185"/>
      <c r="U218" s="185"/>
      <c r="V218" s="185"/>
    </row>
    <row r="219" spans="1:22" ht="15.75" customHeight="1" x14ac:dyDescent="0.2">
      <c r="A219" s="185"/>
      <c r="B219" s="185"/>
      <c r="C219" s="185"/>
      <c r="D219" s="7"/>
      <c r="E219" s="185"/>
      <c r="F219" s="185"/>
      <c r="G219" s="185"/>
      <c r="H219" s="185"/>
      <c r="I219" s="185"/>
      <c r="J219" s="185"/>
      <c r="K219" s="185"/>
      <c r="L219" s="185"/>
      <c r="M219" s="185"/>
      <c r="N219" s="185"/>
      <c r="O219" s="185"/>
      <c r="P219" s="185"/>
      <c r="Q219" s="185"/>
      <c r="R219" s="185"/>
      <c r="S219" s="185"/>
      <c r="T219" s="185"/>
      <c r="U219" s="185"/>
      <c r="V219" s="185"/>
    </row>
    <row r="220" spans="1:22" ht="15.75" customHeight="1" x14ac:dyDescent="0.2">
      <c r="A220" s="185"/>
      <c r="B220" s="185"/>
      <c r="C220" s="185"/>
      <c r="D220" s="7"/>
      <c r="E220" s="185"/>
      <c r="F220" s="185"/>
      <c r="G220" s="185"/>
      <c r="H220" s="185"/>
      <c r="I220" s="185"/>
      <c r="J220" s="185"/>
      <c r="K220" s="185"/>
      <c r="L220" s="185"/>
      <c r="M220" s="185"/>
      <c r="N220" s="185"/>
      <c r="O220" s="185"/>
      <c r="P220" s="185"/>
      <c r="Q220" s="185"/>
      <c r="R220" s="185"/>
      <c r="S220" s="185"/>
      <c r="T220" s="185"/>
      <c r="U220" s="185"/>
      <c r="V220" s="185"/>
    </row>
    <row r="221" spans="1:22" ht="15.75" customHeight="1" x14ac:dyDescent="0.2">
      <c r="A221" s="185"/>
      <c r="B221" s="185"/>
      <c r="C221" s="185"/>
      <c r="D221" s="7"/>
      <c r="E221" s="185"/>
      <c r="F221" s="185"/>
      <c r="G221" s="185"/>
      <c r="H221" s="185"/>
      <c r="I221" s="185"/>
      <c r="J221" s="185"/>
      <c r="K221" s="185"/>
      <c r="L221" s="185"/>
      <c r="M221" s="185"/>
      <c r="N221" s="185"/>
      <c r="O221" s="185"/>
      <c r="P221" s="185"/>
      <c r="Q221" s="185"/>
      <c r="R221" s="185"/>
      <c r="S221" s="185"/>
      <c r="T221" s="185"/>
      <c r="U221" s="185"/>
      <c r="V221" s="185"/>
    </row>
    <row r="222" spans="1:22" ht="15.75" customHeight="1" x14ac:dyDescent="0.2">
      <c r="A222" s="185"/>
      <c r="B222" s="185"/>
      <c r="C222" s="185"/>
      <c r="D222" s="7"/>
      <c r="E222" s="185"/>
      <c r="F222" s="185"/>
      <c r="G222" s="185"/>
      <c r="H222" s="185"/>
      <c r="I222" s="185"/>
      <c r="J222" s="185"/>
      <c r="K222" s="185"/>
      <c r="L222" s="185"/>
      <c r="M222" s="185"/>
      <c r="N222" s="185"/>
      <c r="O222" s="185"/>
      <c r="P222" s="185"/>
      <c r="Q222" s="185"/>
      <c r="R222" s="185"/>
      <c r="S222" s="185"/>
      <c r="T222" s="185"/>
      <c r="U222" s="185"/>
      <c r="V222" s="185"/>
    </row>
    <row r="223" spans="1:22" ht="15.75" customHeight="1" x14ac:dyDescent="0.2">
      <c r="A223" s="185"/>
      <c r="B223" s="185"/>
      <c r="C223" s="185"/>
      <c r="D223" s="7"/>
      <c r="E223" s="185"/>
      <c r="F223" s="185"/>
      <c r="G223" s="185"/>
      <c r="H223" s="185"/>
      <c r="I223" s="185"/>
      <c r="J223" s="185"/>
      <c r="K223" s="185"/>
      <c r="L223" s="185"/>
      <c r="M223" s="185"/>
      <c r="N223" s="185"/>
      <c r="O223" s="185"/>
      <c r="P223" s="185"/>
      <c r="Q223" s="185"/>
      <c r="R223" s="185"/>
      <c r="S223" s="185"/>
      <c r="T223" s="185"/>
      <c r="U223" s="185"/>
      <c r="V223" s="185"/>
    </row>
    <row r="224" spans="1:22" ht="15.75" customHeight="1" x14ac:dyDescent="0.2">
      <c r="A224" s="185"/>
      <c r="B224" s="185"/>
      <c r="C224" s="185"/>
      <c r="D224" s="7"/>
      <c r="E224" s="185"/>
      <c r="F224" s="185"/>
      <c r="G224" s="185"/>
      <c r="H224" s="185"/>
      <c r="I224" s="185"/>
      <c r="J224" s="185"/>
      <c r="K224" s="185"/>
      <c r="L224" s="185"/>
      <c r="M224" s="185"/>
      <c r="N224" s="185"/>
      <c r="O224" s="185"/>
      <c r="P224" s="185"/>
      <c r="Q224" s="185"/>
      <c r="R224" s="185"/>
      <c r="S224" s="185"/>
      <c r="T224" s="185"/>
      <c r="U224" s="185"/>
      <c r="V224" s="185"/>
    </row>
    <row r="225" spans="1:22" ht="15.75" customHeight="1" x14ac:dyDescent="0.2">
      <c r="A225" s="185"/>
      <c r="B225" s="185"/>
      <c r="C225" s="185"/>
      <c r="D225" s="7"/>
      <c r="E225" s="185"/>
      <c r="F225" s="185"/>
      <c r="G225" s="185"/>
      <c r="H225" s="185"/>
      <c r="I225" s="185"/>
      <c r="J225" s="185"/>
      <c r="K225" s="185"/>
      <c r="L225" s="185"/>
      <c r="M225" s="185"/>
      <c r="N225" s="185"/>
      <c r="O225" s="185"/>
      <c r="P225" s="185"/>
      <c r="Q225" s="185"/>
      <c r="R225" s="185"/>
      <c r="S225" s="185"/>
      <c r="T225" s="185"/>
      <c r="U225" s="185"/>
      <c r="V225" s="185"/>
    </row>
    <row r="226" spans="1:22" ht="15.75" customHeight="1" x14ac:dyDescent="0.2"/>
    <row r="227" spans="1:22" ht="15.75" customHeight="1" x14ac:dyDescent="0.2"/>
    <row r="228" spans="1:22" ht="15.75" customHeight="1" x14ac:dyDescent="0.2"/>
    <row r="229" spans="1:22" ht="15.75" customHeight="1" x14ac:dyDescent="0.2"/>
    <row r="230" spans="1:22" ht="15.75" customHeight="1" x14ac:dyDescent="0.2"/>
    <row r="231" spans="1:22" ht="15.75" customHeight="1" x14ac:dyDescent="0.2"/>
    <row r="232" spans="1:22" ht="15.75" customHeight="1" x14ac:dyDescent="0.2"/>
    <row r="233" spans="1:22" ht="15.75" customHeight="1" x14ac:dyDescent="0.2"/>
    <row r="234" spans="1:22" ht="15.75" customHeight="1" x14ac:dyDescent="0.2"/>
    <row r="235" spans="1:22" ht="15.75" customHeight="1" x14ac:dyDescent="0.2"/>
    <row r="236" spans="1:22" ht="15.75" customHeight="1" x14ac:dyDescent="0.2"/>
    <row r="237" spans="1:22" ht="15.75" customHeight="1" x14ac:dyDescent="0.2"/>
    <row r="238" spans="1:22" ht="15.75" customHeight="1" x14ac:dyDescent="0.2"/>
    <row r="239" spans="1:22" ht="15.75" customHeight="1" x14ac:dyDescent="0.2"/>
    <row r="240" spans="1:22"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1">
    <mergeCell ref="A22:B22"/>
    <mergeCell ref="A23:B23"/>
    <mergeCell ref="A24:B24"/>
    <mergeCell ref="A25:B25"/>
    <mergeCell ref="A1:B1"/>
    <mergeCell ref="A2:B2"/>
    <mergeCell ref="A3:B3"/>
    <mergeCell ref="A4:B4"/>
    <mergeCell ref="A5:B5"/>
    <mergeCell ref="A6:B6"/>
    <mergeCell ref="A8:B8"/>
  </mergeCells>
  <printOptions horizontalCentered="1"/>
  <pageMargins left="0.39370078740157483" right="0.39370078740157483" top="0.78740157480314965" bottom="0.59055118110236227" header="0" footer="0"/>
  <pageSetup paperSize="9" scale="80" orientation="portrait"/>
  <headerFooter>
    <oddHeader>&amp;R&amp;P</oddHeader>
    <oddFooter>&amp;LSACCON/CPC/SECAD&amp;R&amp;A Página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A1000"/>
  <sheetViews>
    <sheetView showGridLines="0" workbookViewId="0"/>
  </sheetViews>
  <sheetFormatPr defaultColWidth="12.5703125" defaultRowHeight="15" customHeight="1" x14ac:dyDescent="0.2"/>
  <cols>
    <col min="1" max="1" width="5.85546875" customWidth="1"/>
    <col min="2" max="2" width="62.42578125" customWidth="1"/>
    <col min="3" max="6" width="14.7109375" customWidth="1"/>
    <col min="7" max="10" width="14.7109375" hidden="1" customWidth="1"/>
    <col min="11" max="11" width="14.140625" hidden="1" customWidth="1"/>
    <col min="12" max="15" width="17.140625" hidden="1" customWidth="1"/>
    <col min="16" max="16" width="19.85546875" hidden="1" customWidth="1"/>
    <col min="17" max="17" width="17.140625" hidden="1" customWidth="1"/>
    <col min="18" max="18" width="34.28515625" hidden="1" customWidth="1"/>
    <col min="19" max="19" width="17.7109375" hidden="1" customWidth="1"/>
    <col min="20" max="20" width="13.42578125" hidden="1" customWidth="1"/>
    <col min="21" max="27" width="11.42578125" hidden="1" customWidth="1"/>
  </cols>
  <sheetData>
    <row r="1" spans="1:27" ht="15.75" customHeight="1" x14ac:dyDescent="0.2">
      <c r="A1" s="552" t="str">
        <f>'POSTOS e RESUMO'!A1:P1</f>
        <v>TRIBUNAL REGIONAL ELEITORAL DO PARANÁ</v>
      </c>
      <c r="B1" s="491"/>
      <c r="C1" s="491"/>
      <c r="D1" s="491"/>
      <c r="E1" s="491"/>
      <c r="F1" s="495"/>
      <c r="G1" s="206"/>
      <c r="H1" s="206"/>
      <c r="I1" s="206"/>
      <c r="J1" s="206"/>
      <c r="K1" s="7"/>
      <c r="L1" s="7"/>
      <c r="M1" s="7"/>
      <c r="N1" s="7"/>
      <c r="O1" s="7"/>
      <c r="P1" s="7"/>
      <c r="Q1" s="7"/>
      <c r="R1" s="7"/>
      <c r="S1" s="7"/>
      <c r="T1" s="7"/>
      <c r="U1" s="7"/>
      <c r="V1" s="7"/>
      <c r="W1" s="7"/>
      <c r="X1" s="7"/>
      <c r="Y1" s="7"/>
      <c r="Z1" s="7"/>
      <c r="AA1" s="7"/>
    </row>
    <row r="2" spans="1:27" ht="15" customHeight="1" x14ac:dyDescent="0.2">
      <c r="A2" s="553" t="str">
        <f>'POSTOS e RESUMO'!A2:P2</f>
        <v xml:space="preserve">PLANILHA DE CUSTOS E FORMAÇÃO DE PREÇOS - ESTIMATIVA TRE </v>
      </c>
      <c r="B2" s="491"/>
      <c r="C2" s="491"/>
      <c r="D2" s="491"/>
      <c r="E2" s="491"/>
      <c r="F2" s="495"/>
      <c r="G2" s="206"/>
      <c r="H2" s="206"/>
      <c r="I2" s="206"/>
      <c r="J2" s="206"/>
      <c r="K2" s="7"/>
      <c r="L2" s="7"/>
      <c r="M2" s="7"/>
      <c r="N2" s="7"/>
      <c r="O2" s="7"/>
      <c r="P2" s="7"/>
      <c r="Q2" s="7"/>
      <c r="R2" s="7"/>
      <c r="S2" s="7"/>
      <c r="T2" s="7"/>
      <c r="U2" s="7"/>
      <c r="V2" s="7"/>
      <c r="W2" s="7"/>
      <c r="X2" s="7"/>
      <c r="Y2" s="7"/>
      <c r="Z2" s="7"/>
      <c r="AA2" s="7"/>
    </row>
    <row r="3" spans="1:27" ht="12.75" customHeight="1" x14ac:dyDescent="0.2">
      <c r="A3" s="554" t="str">
        <f>'POSTOS e RESUMO'!A3:P3</f>
        <v>Médico, Psicólogo e Assistente Social</v>
      </c>
      <c r="B3" s="491"/>
      <c r="C3" s="491"/>
      <c r="D3" s="491"/>
      <c r="E3" s="491"/>
      <c r="F3" s="495"/>
      <c r="G3" s="206"/>
      <c r="H3" s="206"/>
      <c r="I3" s="206"/>
      <c r="J3" s="206"/>
      <c r="K3" s="7"/>
      <c r="L3" s="7"/>
      <c r="M3" s="7"/>
      <c r="N3" s="7"/>
      <c r="O3" s="7"/>
      <c r="P3" s="7"/>
      <c r="Q3" s="7"/>
      <c r="R3" s="7"/>
      <c r="S3" s="7"/>
      <c r="T3" s="7"/>
      <c r="U3" s="7"/>
      <c r="V3" s="7"/>
      <c r="W3" s="7"/>
      <c r="X3" s="7"/>
      <c r="Y3" s="7"/>
      <c r="Z3" s="7"/>
      <c r="AA3" s="7"/>
    </row>
    <row r="4" spans="1:27" ht="12.75" customHeight="1" x14ac:dyDescent="0.2">
      <c r="A4" s="207"/>
      <c r="B4" s="208"/>
      <c r="C4" s="207"/>
      <c r="D4" s="207"/>
      <c r="E4" s="207"/>
      <c r="F4" s="207"/>
      <c r="G4" s="207"/>
      <c r="H4" s="207"/>
      <c r="I4" s="207"/>
      <c r="J4" s="207"/>
      <c r="K4" s="7"/>
      <c r="L4" s="7"/>
      <c r="M4" s="7"/>
      <c r="N4" s="7"/>
      <c r="O4" s="7"/>
      <c r="P4" s="7"/>
      <c r="Q4" s="7"/>
      <c r="R4" s="7"/>
      <c r="S4" s="7"/>
      <c r="T4" s="7"/>
      <c r="U4" s="7"/>
      <c r="V4" s="7"/>
      <c r="W4" s="7"/>
      <c r="X4" s="7"/>
      <c r="Y4" s="7"/>
      <c r="Z4" s="7"/>
      <c r="AA4" s="7"/>
    </row>
    <row r="5" spans="1:27" ht="12.75" customHeight="1" x14ac:dyDescent="0.2">
      <c r="A5" s="555" t="str">
        <f>'POSTOS e RESUMO'!A8:P8</f>
        <v>NOME DA EMPRESA</v>
      </c>
      <c r="B5" s="505"/>
      <c r="C5" s="505"/>
      <c r="D5" s="505"/>
      <c r="E5" s="505"/>
      <c r="F5" s="517"/>
      <c r="G5" s="7"/>
      <c r="H5" s="7"/>
      <c r="I5" s="7"/>
      <c r="J5" s="7"/>
      <c r="K5" s="7"/>
      <c r="L5" s="7"/>
      <c r="M5" s="7"/>
      <c r="N5" s="7"/>
      <c r="O5" s="7"/>
      <c r="P5" s="7"/>
      <c r="Q5" s="7"/>
      <c r="R5" s="7"/>
      <c r="S5" s="7"/>
      <c r="T5" s="7"/>
      <c r="U5" s="7"/>
      <c r="V5" s="7"/>
      <c r="W5" s="7"/>
      <c r="X5" s="7"/>
      <c r="Y5" s="7"/>
      <c r="Z5" s="7"/>
      <c r="AA5" s="7"/>
    </row>
    <row r="6" spans="1:27" ht="12.75" customHeight="1" x14ac:dyDescent="0.2">
      <c r="A6" s="556" t="str">
        <f>'POSTOS e RESUMO'!A9:P9</f>
        <v>CNPJ</v>
      </c>
      <c r="B6" s="519"/>
      <c r="C6" s="519"/>
      <c r="D6" s="519"/>
      <c r="E6" s="519"/>
      <c r="F6" s="488"/>
      <c r="G6" s="7"/>
      <c r="H6" s="7"/>
      <c r="I6" s="7"/>
      <c r="J6" s="7"/>
      <c r="K6" s="7"/>
      <c r="L6" s="7"/>
      <c r="M6" s="7"/>
      <c r="N6" s="7"/>
      <c r="O6" s="7"/>
      <c r="P6" s="7"/>
      <c r="Q6" s="7"/>
      <c r="R6" s="7"/>
      <c r="S6" s="7"/>
      <c r="T6" s="7"/>
      <c r="U6" s="7"/>
      <c r="V6" s="7"/>
      <c r="W6" s="7"/>
      <c r="X6" s="7"/>
      <c r="Y6" s="7"/>
      <c r="Z6" s="7"/>
      <c r="AA6" s="7"/>
    </row>
    <row r="7" spans="1:27" ht="12.75" customHeight="1" x14ac:dyDescent="0.2">
      <c r="A7" s="7"/>
      <c r="B7" s="6"/>
      <c r="C7" s="6"/>
      <c r="D7" s="6"/>
      <c r="E7" s="6"/>
      <c r="F7" s="6"/>
      <c r="G7" s="6"/>
      <c r="H7" s="6"/>
      <c r="I7" s="6"/>
      <c r="J7" s="6"/>
      <c r="K7" s="7"/>
      <c r="L7" s="7"/>
      <c r="M7" s="7"/>
      <c r="N7" s="7"/>
      <c r="O7" s="7"/>
      <c r="P7" s="7"/>
      <c r="Q7" s="7"/>
      <c r="R7" s="7"/>
      <c r="S7" s="7"/>
      <c r="T7" s="7"/>
      <c r="U7" s="7"/>
      <c r="V7" s="7"/>
      <c r="W7" s="7"/>
      <c r="X7" s="7"/>
      <c r="Y7" s="7"/>
      <c r="Z7" s="7"/>
      <c r="AA7" s="7"/>
    </row>
    <row r="8" spans="1:27" ht="25.5" customHeight="1" x14ac:dyDescent="0.2">
      <c r="A8" s="539" t="s">
        <v>172</v>
      </c>
      <c r="B8" s="521"/>
      <c r="C8" s="521"/>
      <c r="D8" s="521"/>
      <c r="E8" s="521"/>
      <c r="F8" s="522"/>
      <c r="G8" s="7"/>
      <c r="H8" s="7"/>
      <c r="I8" s="7"/>
      <c r="J8" s="7"/>
      <c r="K8" s="7"/>
      <c r="L8" s="7"/>
      <c r="M8" s="7"/>
      <c r="N8" s="7"/>
      <c r="O8" s="7"/>
      <c r="P8" s="7"/>
      <c r="Q8" s="7"/>
      <c r="R8" s="7"/>
      <c r="S8" s="7"/>
      <c r="T8" s="7"/>
      <c r="U8" s="7"/>
      <c r="V8" s="7"/>
      <c r="W8" s="7"/>
      <c r="X8" s="7"/>
      <c r="Y8" s="7"/>
      <c r="Z8" s="7"/>
      <c r="AA8" s="7"/>
    </row>
    <row r="9" spans="1:27" ht="12.75" customHeight="1" x14ac:dyDescent="0.2">
      <c r="A9" s="7"/>
      <c r="B9" s="209"/>
      <c r="C9" s="7"/>
      <c r="D9" s="7"/>
      <c r="E9" s="7"/>
      <c r="F9" s="7"/>
      <c r="G9" s="7"/>
      <c r="H9" s="7"/>
      <c r="I9" s="7"/>
      <c r="J9" s="7"/>
      <c r="K9" s="7"/>
      <c r="L9" s="7"/>
      <c r="M9" s="7"/>
      <c r="N9" s="7"/>
      <c r="O9" s="7"/>
      <c r="P9" s="7"/>
      <c r="Q9" s="7"/>
      <c r="R9" s="7"/>
      <c r="S9" s="7"/>
      <c r="T9" s="7"/>
      <c r="U9" s="7"/>
      <c r="V9" s="7"/>
      <c r="W9" s="7"/>
      <c r="X9" s="7"/>
      <c r="Y9" s="7"/>
      <c r="Z9" s="7"/>
      <c r="AA9" s="7"/>
    </row>
    <row r="10" spans="1:27" ht="12.75" customHeight="1" x14ac:dyDescent="0.2">
      <c r="A10" s="210" t="s">
        <v>173</v>
      </c>
      <c r="B10" s="211"/>
      <c r="C10" s="212"/>
      <c r="D10" s="212"/>
      <c r="E10" s="212"/>
      <c r="F10" s="212"/>
      <c r="G10" s="7"/>
      <c r="H10" s="7"/>
      <c r="I10" s="7"/>
      <c r="J10" s="7"/>
      <c r="K10" s="7"/>
      <c r="L10" s="7"/>
      <c r="M10" s="7"/>
      <c r="N10" s="7"/>
      <c r="O10" s="7"/>
      <c r="P10" s="7"/>
      <c r="Q10" s="7"/>
      <c r="R10" s="7"/>
      <c r="S10" s="7"/>
      <c r="T10" s="7"/>
      <c r="U10" s="7"/>
      <c r="V10" s="7"/>
      <c r="W10" s="7"/>
      <c r="X10" s="7"/>
      <c r="Y10" s="7"/>
      <c r="Z10" s="7"/>
      <c r="AA10" s="7"/>
    </row>
    <row r="11" spans="1:27" ht="60" customHeight="1" x14ac:dyDescent="0.2">
      <c r="A11" s="213" t="s">
        <v>12</v>
      </c>
      <c r="B11" s="214" t="s">
        <v>174</v>
      </c>
      <c r="C11" s="215" t="s">
        <v>175</v>
      </c>
      <c r="D11" s="215" t="s">
        <v>176</v>
      </c>
      <c r="E11" s="213" t="s">
        <v>177</v>
      </c>
      <c r="F11" s="214" t="s">
        <v>178</v>
      </c>
      <c r="G11" s="7"/>
      <c r="K11" s="7"/>
      <c r="L11" s="7" t="s">
        <v>179</v>
      </c>
      <c r="M11" s="7" t="s">
        <v>180</v>
      </c>
      <c r="N11" s="216" t="s">
        <v>181</v>
      </c>
      <c r="O11" s="7"/>
      <c r="P11" s="7"/>
      <c r="Q11" s="7"/>
      <c r="R11" s="7"/>
      <c r="S11" s="7"/>
      <c r="T11" s="7"/>
      <c r="U11" s="7"/>
      <c r="V11" s="7"/>
      <c r="W11" s="7"/>
      <c r="X11" s="7"/>
      <c r="Y11" s="7"/>
      <c r="Z11" s="7"/>
      <c r="AA11" s="7"/>
    </row>
    <row r="12" spans="1:27" ht="63.75" x14ac:dyDescent="0.2">
      <c r="A12" s="25">
        <v>1</v>
      </c>
      <c r="B12" s="217" t="s">
        <v>182</v>
      </c>
      <c r="C12" s="218">
        <v>2</v>
      </c>
      <c r="D12" s="218">
        <v>2</v>
      </c>
      <c r="E12" s="219"/>
      <c r="F12" s="220">
        <f>ROUND((E12*D12*C12)/30,2)</f>
        <v>0</v>
      </c>
      <c r="G12" s="7"/>
      <c r="K12" s="7"/>
      <c r="L12" s="7">
        <v>139</v>
      </c>
      <c r="M12" s="7">
        <v>189.9</v>
      </c>
      <c r="N12" s="7">
        <v>102.9</v>
      </c>
      <c r="O12" s="7"/>
      <c r="P12" s="7"/>
      <c r="Q12" s="7"/>
      <c r="R12" s="7"/>
      <c r="S12" s="7"/>
      <c r="T12" s="7"/>
      <c r="U12" s="7"/>
      <c r="V12" s="7"/>
      <c r="W12" s="7"/>
      <c r="X12" s="7"/>
      <c r="Y12" s="7"/>
      <c r="Z12" s="7"/>
      <c r="AA12" s="7"/>
    </row>
    <row r="13" spans="1:27" ht="12.75" x14ac:dyDescent="0.2">
      <c r="A13" s="221"/>
      <c r="B13" s="222"/>
      <c r="C13" s="223"/>
      <c r="D13" s="223"/>
      <c r="E13" s="224"/>
      <c r="F13" s="7"/>
      <c r="G13" s="7"/>
      <c r="H13" s="7"/>
      <c r="I13" s="7"/>
      <c r="J13" s="7"/>
      <c r="K13" s="7"/>
      <c r="L13" s="6"/>
      <c r="M13" s="6"/>
      <c r="N13" s="6"/>
      <c r="O13" s="6"/>
      <c r="P13" s="6"/>
      <c r="Q13" s="6"/>
      <c r="R13" s="6"/>
      <c r="S13" s="6"/>
      <c r="T13" s="6"/>
      <c r="U13" s="6"/>
      <c r="V13" s="6"/>
      <c r="W13" s="6"/>
      <c r="X13" s="6"/>
      <c r="Y13" s="6"/>
      <c r="Z13" s="6"/>
      <c r="AA13" s="6"/>
    </row>
    <row r="14" spans="1:27" ht="12.75" x14ac:dyDescent="0.2">
      <c r="A14" s="225" t="s">
        <v>183</v>
      </c>
      <c r="B14" s="226"/>
      <c r="C14" s="227"/>
      <c r="D14" s="227"/>
      <c r="E14" s="228"/>
      <c r="F14" s="229"/>
      <c r="G14" s="7"/>
      <c r="H14" s="7"/>
      <c r="I14" s="7"/>
      <c r="J14" s="7"/>
      <c r="K14" s="7"/>
      <c r="L14" s="6"/>
      <c r="M14" s="6"/>
      <c r="N14" s="6"/>
      <c r="O14" s="6"/>
      <c r="P14" s="6"/>
      <c r="Q14" s="6"/>
      <c r="R14" s="6"/>
      <c r="S14" s="6"/>
      <c r="T14" s="6"/>
      <c r="U14" s="6"/>
      <c r="V14" s="6"/>
      <c r="W14" s="6"/>
      <c r="X14" s="6"/>
      <c r="Y14" s="6"/>
      <c r="Z14" s="6"/>
      <c r="AA14" s="6"/>
    </row>
    <row r="15" spans="1:27" ht="27" customHeight="1" x14ac:dyDescent="0.2">
      <c r="A15" s="230" t="s">
        <v>12</v>
      </c>
      <c r="B15" s="559" t="s">
        <v>174</v>
      </c>
      <c r="C15" s="462"/>
      <c r="D15" s="463"/>
      <c r="E15" s="557" t="s">
        <v>177</v>
      </c>
      <c r="F15" s="463"/>
      <c r="G15" s="7"/>
      <c r="H15" s="7"/>
      <c r="I15" s="7"/>
      <c r="J15" s="7"/>
      <c r="K15" s="7"/>
      <c r="L15" s="6"/>
      <c r="M15" s="6"/>
      <c r="N15" s="6"/>
      <c r="O15" s="6"/>
      <c r="P15" s="6"/>
      <c r="Q15" s="6"/>
      <c r="R15" s="6"/>
      <c r="S15" s="6"/>
      <c r="T15" s="6"/>
      <c r="U15" s="6"/>
      <c r="V15" s="6"/>
      <c r="W15" s="6"/>
      <c r="X15" s="6"/>
      <c r="Y15" s="6"/>
      <c r="Z15" s="6"/>
      <c r="AA15" s="6"/>
    </row>
    <row r="16" spans="1:27" ht="38.25" customHeight="1" x14ac:dyDescent="0.2">
      <c r="A16" s="231">
        <v>2</v>
      </c>
      <c r="B16" s="560" t="s">
        <v>184</v>
      </c>
      <c r="C16" s="462"/>
      <c r="D16" s="463"/>
      <c r="E16" s="561"/>
      <c r="F16" s="463"/>
      <c r="G16" s="232"/>
      <c r="H16" s="232"/>
      <c r="I16" s="232"/>
      <c r="J16" s="232"/>
      <c r="K16" s="232"/>
      <c r="L16" s="6"/>
      <c r="M16" s="6"/>
      <c r="N16" s="6"/>
      <c r="O16" s="6"/>
      <c r="P16" s="6"/>
      <c r="Q16" s="6"/>
      <c r="R16" s="6"/>
      <c r="S16" s="6"/>
      <c r="T16" s="6"/>
      <c r="U16" s="6"/>
      <c r="V16" s="6"/>
      <c r="W16" s="6"/>
      <c r="X16" s="6"/>
      <c r="Y16" s="6"/>
      <c r="Z16" s="6"/>
      <c r="AA16" s="6"/>
    </row>
    <row r="17" spans="1:27" ht="25.5" customHeight="1" x14ac:dyDescent="0.25">
      <c r="A17" s="233"/>
      <c r="B17" s="233"/>
      <c r="C17" s="233"/>
      <c r="D17" s="233"/>
      <c r="E17" s="233"/>
      <c r="F17" s="233"/>
      <c r="G17" s="232"/>
      <c r="H17" s="232"/>
      <c r="I17" s="232"/>
      <c r="J17" s="232"/>
      <c r="K17" s="232"/>
      <c r="L17" s="6"/>
      <c r="M17" s="6"/>
      <c r="N17" s="6"/>
      <c r="O17" s="6"/>
      <c r="P17" s="6"/>
      <c r="Q17" s="6"/>
      <c r="R17" s="6"/>
      <c r="S17" s="6"/>
      <c r="T17" s="6"/>
      <c r="U17" s="6"/>
      <c r="V17" s="6"/>
      <c r="W17" s="6"/>
      <c r="X17" s="6"/>
      <c r="Y17" s="6"/>
      <c r="Z17" s="6"/>
      <c r="AA17" s="6"/>
    </row>
    <row r="18" spans="1:27" ht="25.5" customHeight="1" x14ac:dyDescent="0.25">
      <c r="A18" s="234" t="s">
        <v>50</v>
      </c>
      <c r="B18" s="235"/>
      <c r="C18" s="235"/>
      <c r="D18" s="235"/>
      <c r="E18" s="235"/>
      <c r="F18" s="235"/>
      <c r="G18" s="7"/>
      <c r="H18" s="7"/>
      <c r="I18" s="7"/>
      <c r="J18" s="7"/>
      <c r="K18" s="232"/>
      <c r="L18" s="232"/>
      <c r="M18" s="232"/>
      <c r="N18" s="232"/>
      <c r="O18" s="232"/>
      <c r="P18" s="232"/>
      <c r="Q18" s="232"/>
      <c r="R18" s="232"/>
      <c r="S18" s="236"/>
      <c r="T18" s="7"/>
      <c r="U18" s="7"/>
      <c r="V18" s="7"/>
      <c r="W18" s="7"/>
      <c r="X18" s="7"/>
      <c r="Y18" s="7"/>
      <c r="Z18" s="7"/>
      <c r="AA18" s="7"/>
    </row>
    <row r="19" spans="1:27" ht="23.25" customHeight="1" x14ac:dyDescent="0.2">
      <c r="A19" s="562" t="s">
        <v>185</v>
      </c>
      <c r="B19" s="499"/>
      <c r="C19" s="499"/>
      <c r="D19" s="499"/>
      <c r="E19" s="499"/>
      <c r="F19" s="499"/>
      <c r="G19" s="237"/>
      <c r="H19" s="7"/>
      <c r="I19" s="7"/>
      <c r="J19" s="7"/>
      <c r="K19" s="7"/>
      <c r="L19" s="6"/>
      <c r="M19" s="6"/>
      <c r="N19" s="6"/>
      <c r="O19" s="6"/>
      <c r="P19" s="6"/>
      <c r="Q19" s="6"/>
      <c r="R19" s="6"/>
      <c r="S19" s="6"/>
      <c r="T19" s="6"/>
      <c r="U19" s="6"/>
      <c r="V19" s="6"/>
      <c r="W19" s="6"/>
      <c r="X19" s="6"/>
      <c r="Y19" s="6"/>
      <c r="Z19" s="6"/>
      <c r="AA19" s="6"/>
    </row>
    <row r="20" spans="1:27" ht="23.25" customHeight="1" x14ac:dyDescent="0.2">
      <c r="A20" s="563" t="s">
        <v>186</v>
      </c>
      <c r="B20" s="499"/>
      <c r="C20" s="499"/>
      <c r="D20" s="499"/>
      <c r="E20" s="499"/>
      <c r="F20" s="499"/>
      <c r="G20" s="238"/>
      <c r="H20" s="564"/>
      <c r="I20" s="499"/>
      <c r="J20" s="499"/>
      <c r="K20" s="499"/>
      <c r="L20" s="6"/>
      <c r="M20" s="6"/>
      <c r="N20" s="6"/>
      <c r="O20" s="6"/>
      <c r="P20" s="6"/>
      <c r="Q20" s="6"/>
      <c r="R20" s="6"/>
      <c r="S20" s="6"/>
      <c r="T20" s="6"/>
      <c r="U20" s="6"/>
      <c r="V20" s="6"/>
      <c r="W20" s="6"/>
      <c r="X20" s="6"/>
      <c r="Y20" s="6"/>
      <c r="Z20" s="6"/>
      <c r="AA20" s="6"/>
    </row>
    <row r="21" spans="1:27" ht="12.75" customHeight="1" x14ac:dyDescent="0.2">
      <c r="A21" s="7"/>
      <c r="B21" s="239"/>
      <c r="C21" s="239"/>
      <c r="D21" s="239"/>
      <c r="E21" s="239"/>
      <c r="F21" s="239"/>
      <c r="G21" s="239"/>
      <c r="H21" s="239"/>
      <c r="I21" s="239"/>
      <c r="J21" s="239"/>
      <c r="K21" s="232"/>
      <c r="L21" s="232"/>
      <c r="M21" s="232"/>
      <c r="N21" s="232"/>
      <c r="O21" s="232"/>
      <c r="P21" s="232"/>
      <c r="Q21" s="232"/>
      <c r="R21" s="232"/>
      <c r="S21" s="236"/>
      <c r="T21" s="7"/>
      <c r="U21" s="7"/>
      <c r="V21" s="7"/>
      <c r="W21" s="7"/>
      <c r="X21" s="7"/>
      <c r="Y21" s="7"/>
      <c r="Z21" s="7"/>
      <c r="AA21" s="7"/>
    </row>
    <row r="22" spans="1:27" ht="12.75" hidden="1" customHeight="1" x14ac:dyDescent="0.2">
      <c r="A22" s="7"/>
      <c r="B22" s="558"/>
      <c r="C22" s="499"/>
      <c r="D22" s="499"/>
      <c r="E22" s="499"/>
      <c r="F22" s="499"/>
      <c r="G22" s="499"/>
      <c r="H22" s="499"/>
      <c r="I22" s="499"/>
      <c r="J22" s="499"/>
      <c r="K22" s="240"/>
      <c r="L22" s="558"/>
      <c r="M22" s="499"/>
      <c r="N22" s="499"/>
      <c r="O22" s="499"/>
      <c r="P22" s="499"/>
      <c r="Q22" s="499"/>
      <c r="R22" s="499"/>
      <c r="S22" s="565"/>
      <c r="T22" s="240"/>
      <c r="U22" s="7"/>
      <c r="V22" s="7"/>
      <c r="W22" s="7"/>
      <c r="X22" s="7"/>
      <c r="Y22" s="7"/>
      <c r="Z22" s="7"/>
      <c r="AA22" s="7"/>
    </row>
    <row r="23" spans="1:27" ht="12.75" hidden="1" customHeight="1" x14ac:dyDescent="0.2">
      <c r="A23" s="7"/>
      <c r="B23" s="558"/>
      <c r="C23" s="499"/>
      <c r="D23" s="499"/>
      <c r="E23" s="499"/>
      <c r="F23" s="499"/>
      <c r="G23" s="499"/>
      <c r="H23" s="499"/>
      <c r="I23" s="499"/>
      <c r="J23" s="499"/>
      <c r="K23" s="240"/>
      <c r="L23" s="240"/>
      <c r="M23" s="240"/>
      <c r="N23" s="240"/>
      <c r="O23" s="240"/>
      <c r="P23" s="240"/>
      <c r="Q23" s="240"/>
      <c r="R23" s="240"/>
      <c r="S23" s="240"/>
      <c r="T23" s="240"/>
      <c r="U23" s="7"/>
      <c r="V23" s="7"/>
      <c r="W23" s="7"/>
      <c r="X23" s="7"/>
      <c r="Y23" s="7"/>
      <c r="Z23" s="7"/>
      <c r="AA23" s="7"/>
    </row>
    <row r="24" spans="1:27" ht="12.75" hidden="1" customHeight="1" x14ac:dyDescent="0.2">
      <c r="A24" s="7"/>
      <c r="B24" s="558"/>
      <c r="C24" s="499"/>
      <c r="D24" s="499"/>
      <c r="E24" s="499"/>
      <c r="F24" s="499"/>
      <c r="G24" s="499"/>
      <c r="H24" s="499"/>
      <c r="I24" s="499"/>
      <c r="J24" s="499"/>
      <c r="K24" s="240"/>
      <c r="L24" s="240"/>
      <c r="M24" s="240"/>
      <c r="N24" s="240"/>
      <c r="O24" s="240"/>
      <c r="P24" s="240"/>
      <c r="Q24" s="240"/>
      <c r="R24" s="240"/>
      <c r="S24" s="240"/>
      <c r="T24" s="240"/>
      <c r="U24" s="7"/>
      <c r="V24" s="7"/>
      <c r="W24" s="7"/>
      <c r="X24" s="7"/>
      <c r="Y24" s="7"/>
      <c r="Z24" s="7"/>
      <c r="AA24" s="7"/>
    </row>
    <row r="25" spans="1:27" ht="12.75" hidden="1" customHeight="1" x14ac:dyDescent="0.2">
      <c r="A25" s="7"/>
      <c r="B25" s="209"/>
      <c r="C25" s="7"/>
      <c r="D25" s="7"/>
      <c r="E25" s="7"/>
      <c r="F25" s="7"/>
      <c r="G25" s="7"/>
      <c r="H25" s="7"/>
      <c r="I25" s="7"/>
      <c r="J25" s="7"/>
      <c r="K25" s="7"/>
      <c r="L25" s="7"/>
      <c r="M25" s="7"/>
      <c r="N25" s="7"/>
      <c r="O25" s="7"/>
      <c r="P25" s="7"/>
      <c r="Q25" s="7"/>
      <c r="R25" s="7"/>
      <c r="S25" s="240"/>
      <c r="T25" s="240"/>
      <c r="U25" s="122"/>
      <c r="V25" s="241"/>
      <c r="W25" s="7"/>
      <c r="X25" s="7"/>
      <c r="Y25" s="7"/>
      <c r="Z25" s="7"/>
      <c r="AA25" s="7"/>
    </row>
    <row r="26" spans="1:27" ht="12.75" hidden="1" customHeight="1" x14ac:dyDescent="0.2">
      <c r="A26" s="7"/>
      <c r="B26" s="209"/>
      <c r="C26" s="7"/>
      <c r="D26" s="7"/>
      <c r="E26" s="7"/>
      <c r="F26" s="7"/>
      <c r="G26" s="7"/>
      <c r="H26" s="7"/>
      <c r="I26" s="7"/>
      <c r="J26" s="7"/>
      <c r="K26" s="7"/>
      <c r="L26" s="7"/>
      <c r="M26" s="7"/>
      <c r="N26" s="7"/>
      <c r="O26" s="7"/>
      <c r="P26" s="7"/>
      <c r="Q26" s="7"/>
      <c r="R26" s="7"/>
      <c r="S26" s="240"/>
      <c r="T26" s="240"/>
      <c r="U26" s="122"/>
      <c r="V26" s="241"/>
      <c r="W26" s="7"/>
      <c r="X26" s="7"/>
      <c r="Y26" s="7"/>
      <c r="Z26" s="7"/>
      <c r="AA26" s="7"/>
    </row>
    <row r="27" spans="1:27" ht="12.75" hidden="1" customHeight="1" x14ac:dyDescent="0.2">
      <c r="A27" s="7"/>
      <c r="B27" s="209"/>
      <c r="C27" s="7"/>
      <c r="D27" s="7"/>
      <c r="E27" s="7"/>
      <c r="F27" s="7"/>
      <c r="G27" s="7"/>
      <c r="H27" s="7"/>
      <c r="I27" s="7"/>
      <c r="J27" s="7"/>
      <c r="K27" s="7"/>
      <c r="L27" s="7"/>
      <c r="M27" s="7"/>
      <c r="N27" s="7"/>
      <c r="O27" s="7"/>
      <c r="P27" s="7"/>
      <c r="Q27" s="7"/>
      <c r="R27" s="7"/>
      <c r="S27" s="7"/>
      <c r="T27" s="7"/>
      <c r="U27" s="7"/>
      <c r="V27" s="7"/>
      <c r="W27" s="7"/>
      <c r="X27" s="7"/>
      <c r="Y27" s="7"/>
      <c r="Z27" s="7"/>
      <c r="AA27" s="7"/>
    </row>
    <row r="28" spans="1:27" ht="12.75" hidden="1" customHeight="1" x14ac:dyDescent="0.2">
      <c r="A28" s="7"/>
      <c r="B28" s="209"/>
      <c r="C28" s="7"/>
      <c r="D28" s="7"/>
      <c r="E28" s="7"/>
      <c r="F28" s="7"/>
      <c r="G28" s="7"/>
      <c r="H28" s="7"/>
      <c r="I28" s="7"/>
      <c r="J28" s="7"/>
      <c r="K28" s="7"/>
      <c r="L28" s="7"/>
      <c r="M28" s="7"/>
      <c r="N28" s="7"/>
      <c r="O28" s="7"/>
      <c r="P28" s="7"/>
      <c r="Q28" s="7"/>
      <c r="R28" s="7"/>
      <c r="S28" s="7"/>
      <c r="T28" s="7"/>
      <c r="U28" s="7"/>
      <c r="V28" s="7"/>
      <c r="W28" s="7"/>
      <c r="X28" s="7"/>
      <c r="Y28" s="7"/>
      <c r="Z28" s="7"/>
      <c r="AA28" s="7"/>
    </row>
    <row r="29" spans="1:27" ht="12.75" hidden="1" customHeight="1" x14ac:dyDescent="0.2">
      <c r="A29" s="7"/>
      <c r="B29" s="209"/>
      <c r="C29" s="7"/>
      <c r="D29" s="7"/>
      <c r="E29" s="7"/>
      <c r="F29" s="7"/>
      <c r="G29" s="7"/>
      <c r="H29" s="7"/>
      <c r="I29" s="7"/>
      <c r="J29" s="7"/>
      <c r="K29" s="7"/>
      <c r="L29" s="7"/>
      <c r="M29" s="7"/>
      <c r="N29" s="7"/>
      <c r="O29" s="7"/>
      <c r="P29" s="7"/>
      <c r="Q29" s="7"/>
      <c r="R29" s="7"/>
      <c r="S29" s="7"/>
      <c r="T29" s="7"/>
      <c r="U29" s="7"/>
      <c r="V29" s="7"/>
      <c r="W29" s="7"/>
      <c r="X29" s="7"/>
      <c r="Y29" s="7"/>
      <c r="Z29" s="7"/>
      <c r="AA29" s="7"/>
    </row>
    <row r="30" spans="1:27" ht="12.75" hidden="1" customHeight="1" x14ac:dyDescent="0.2">
      <c r="A30" s="7"/>
      <c r="B30" s="209"/>
      <c r="C30" s="7"/>
      <c r="D30" s="7"/>
      <c r="E30" s="7"/>
      <c r="F30" s="7"/>
      <c r="G30" s="7"/>
      <c r="H30" s="7"/>
      <c r="I30" s="7"/>
      <c r="J30" s="7"/>
      <c r="K30" s="7"/>
      <c r="L30" s="7"/>
      <c r="M30" s="7"/>
      <c r="N30" s="7"/>
      <c r="O30" s="7"/>
      <c r="P30" s="7"/>
      <c r="Q30" s="7"/>
      <c r="R30" s="7"/>
      <c r="S30" s="7"/>
      <c r="T30" s="7"/>
      <c r="U30" s="7"/>
      <c r="V30" s="7"/>
      <c r="W30" s="7"/>
      <c r="X30" s="7"/>
      <c r="Y30" s="7"/>
      <c r="Z30" s="7"/>
      <c r="AA30" s="7"/>
    </row>
    <row r="31" spans="1:27" ht="12.75" hidden="1" customHeight="1" x14ac:dyDescent="0.2">
      <c r="A31" s="7"/>
      <c r="B31" s="209"/>
      <c r="C31" s="7"/>
      <c r="D31" s="7"/>
      <c r="E31" s="7"/>
      <c r="F31" s="7"/>
      <c r="G31" s="7"/>
      <c r="H31" s="7"/>
      <c r="I31" s="7"/>
      <c r="J31" s="7"/>
      <c r="K31" s="242"/>
      <c r="L31" s="242"/>
      <c r="M31" s="242"/>
      <c r="N31" s="242"/>
      <c r="O31" s="242"/>
      <c r="P31" s="242"/>
      <c r="Q31" s="242"/>
      <c r="R31" s="7"/>
      <c r="S31" s="7"/>
      <c r="T31" s="7"/>
      <c r="U31" s="7"/>
      <c r="V31" s="7"/>
      <c r="W31" s="7"/>
      <c r="X31" s="7"/>
      <c r="Y31" s="7"/>
      <c r="Z31" s="7"/>
      <c r="AA31" s="7"/>
    </row>
    <row r="32" spans="1:27" ht="12.75" hidden="1" customHeight="1" x14ac:dyDescent="0.2">
      <c r="A32" s="7"/>
      <c r="B32" s="209"/>
      <c r="C32" s="7"/>
      <c r="D32" s="7"/>
      <c r="E32" s="7"/>
      <c r="F32" s="7"/>
      <c r="G32" s="7"/>
      <c r="H32" s="7"/>
      <c r="I32" s="7"/>
      <c r="J32" s="7"/>
      <c r="K32" s="7"/>
      <c r="L32" s="7"/>
      <c r="M32" s="7"/>
      <c r="N32" s="7"/>
      <c r="O32" s="7"/>
      <c r="P32" s="7"/>
      <c r="Q32" s="7"/>
      <c r="R32" s="7"/>
      <c r="S32" s="7"/>
      <c r="T32" s="7"/>
      <c r="U32" s="7"/>
      <c r="V32" s="7"/>
      <c r="W32" s="7"/>
      <c r="X32" s="7"/>
      <c r="Y32" s="7"/>
      <c r="Z32" s="7"/>
      <c r="AA32" s="7"/>
    </row>
    <row r="33" spans="1:27" ht="12.75" hidden="1" customHeight="1" x14ac:dyDescent="0.2">
      <c r="A33" s="7"/>
      <c r="B33" s="209"/>
      <c r="C33" s="7"/>
      <c r="D33" s="7"/>
      <c r="E33" s="7"/>
      <c r="F33" s="7"/>
      <c r="G33" s="7"/>
      <c r="H33" s="7"/>
      <c r="I33" s="7"/>
      <c r="J33" s="7"/>
      <c r="K33" s="7"/>
      <c r="L33" s="7"/>
      <c r="M33" s="7"/>
      <c r="N33" s="7"/>
      <c r="O33" s="7"/>
      <c r="P33" s="7"/>
      <c r="Q33" s="7"/>
      <c r="R33" s="7"/>
      <c r="S33" s="7"/>
      <c r="T33" s="7"/>
      <c r="U33" s="7"/>
      <c r="V33" s="7"/>
      <c r="W33" s="7"/>
      <c r="X33" s="7"/>
      <c r="Y33" s="7"/>
      <c r="Z33" s="7"/>
      <c r="AA33" s="7"/>
    </row>
    <row r="34" spans="1:27" ht="12.75" hidden="1" customHeight="1" x14ac:dyDescent="0.2">
      <c r="A34" s="7"/>
      <c r="B34" s="209"/>
      <c r="C34" s="7"/>
      <c r="D34" s="7"/>
      <c r="E34" s="7"/>
      <c r="F34" s="7"/>
      <c r="G34" s="7"/>
      <c r="H34" s="7"/>
      <c r="I34" s="242"/>
      <c r="J34" s="242"/>
      <c r="K34" s="7"/>
      <c r="L34" s="7"/>
      <c r="M34" s="7"/>
      <c r="N34" s="7"/>
      <c r="O34" s="7"/>
      <c r="P34" s="7"/>
      <c r="Q34" s="7"/>
      <c r="R34" s="7"/>
      <c r="S34" s="7"/>
      <c r="T34" s="7"/>
      <c r="U34" s="7"/>
      <c r="V34" s="7"/>
      <c r="W34" s="7"/>
      <c r="X34" s="7"/>
      <c r="Y34" s="7"/>
      <c r="Z34" s="7"/>
      <c r="AA34" s="7"/>
    </row>
    <row r="35" spans="1:27" ht="12.75" hidden="1" customHeight="1" x14ac:dyDescent="0.2">
      <c r="A35" s="7"/>
      <c r="B35" s="209"/>
      <c r="C35" s="7"/>
      <c r="D35" s="7"/>
      <c r="E35" s="7"/>
      <c r="F35" s="7"/>
      <c r="G35" s="7"/>
      <c r="H35" s="7"/>
      <c r="I35" s="7"/>
      <c r="J35" s="7"/>
      <c r="K35" s="7"/>
      <c r="L35" s="7"/>
      <c r="M35" s="7"/>
      <c r="N35" s="7"/>
      <c r="O35" s="7"/>
      <c r="P35" s="7"/>
      <c r="Q35" s="7"/>
      <c r="R35" s="7"/>
      <c r="S35" s="7"/>
      <c r="T35" s="7"/>
      <c r="U35" s="7"/>
      <c r="V35" s="7"/>
      <c r="W35" s="7"/>
      <c r="X35" s="7"/>
      <c r="Y35" s="7"/>
      <c r="Z35" s="7"/>
      <c r="AA35" s="7"/>
    </row>
    <row r="36" spans="1:27" ht="12.75" hidden="1" customHeight="1" x14ac:dyDescent="0.2">
      <c r="A36" s="7"/>
      <c r="B36" s="243"/>
      <c r="C36" s="242"/>
      <c r="D36" s="242"/>
      <c r="E36" s="242"/>
      <c r="F36" s="242"/>
      <c r="G36" s="242"/>
      <c r="H36" s="242"/>
      <c r="I36" s="7"/>
      <c r="J36" s="7"/>
      <c r="K36" s="7"/>
      <c r="L36" s="7"/>
      <c r="M36" s="7"/>
      <c r="N36" s="7"/>
      <c r="O36" s="7"/>
      <c r="P36" s="7"/>
      <c r="Q36" s="7"/>
      <c r="R36" s="7"/>
      <c r="S36" s="7"/>
      <c r="T36" s="7"/>
      <c r="U36" s="7"/>
      <c r="V36" s="7"/>
      <c r="W36" s="7"/>
      <c r="X36" s="7"/>
      <c r="Y36" s="7"/>
      <c r="Z36" s="7"/>
      <c r="AA36" s="7"/>
    </row>
    <row r="37" spans="1:27" ht="12.75" hidden="1" customHeight="1" x14ac:dyDescent="0.2">
      <c r="A37" s="7"/>
      <c r="B37" s="209"/>
      <c r="C37" s="7"/>
      <c r="D37" s="7"/>
      <c r="E37" s="7"/>
      <c r="F37" s="7"/>
      <c r="G37" s="7"/>
      <c r="H37" s="7"/>
      <c r="I37" s="7"/>
      <c r="J37" s="7"/>
      <c r="K37" s="7"/>
      <c r="L37" s="7"/>
      <c r="M37" s="7"/>
      <c r="N37" s="7"/>
      <c r="O37" s="7"/>
      <c r="P37" s="7"/>
      <c r="Q37" s="7"/>
      <c r="R37" s="7"/>
      <c r="S37" s="7"/>
      <c r="T37" s="7"/>
      <c r="U37" s="7"/>
      <c r="V37" s="7"/>
      <c r="W37" s="7"/>
      <c r="X37" s="7"/>
      <c r="Y37" s="7"/>
      <c r="Z37" s="7"/>
      <c r="AA37" s="7"/>
    </row>
    <row r="38" spans="1:27" ht="12.75" hidden="1" customHeight="1" x14ac:dyDescent="0.2">
      <c r="A38" s="7"/>
      <c r="B38" s="209"/>
      <c r="C38" s="7"/>
      <c r="D38" s="7"/>
      <c r="E38" s="7"/>
      <c r="F38" s="7"/>
      <c r="G38" s="7"/>
      <c r="H38" s="7"/>
      <c r="I38" s="7"/>
      <c r="J38" s="7"/>
      <c r="K38" s="7"/>
      <c r="L38" s="7"/>
      <c r="M38" s="7"/>
      <c r="N38" s="7"/>
      <c r="O38" s="7"/>
      <c r="P38" s="7"/>
      <c r="Q38" s="7"/>
      <c r="R38" s="7"/>
      <c r="S38" s="7"/>
      <c r="T38" s="7"/>
      <c r="U38" s="7"/>
      <c r="V38" s="7"/>
      <c r="W38" s="7"/>
      <c r="X38" s="7"/>
      <c r="Y38" s="7"/>
      <c r="Z38" s="7"/>
      <c r="AA38" s="7"/>
    </row>
    <row r="39" spans="1:27" ht="12.75" hidden="1" customHeight="1" x14ac:dyDescent="0.2">
      <c r="A39" s="7"/>
      <c r="B39" s="209"/>
      <c r="C39" s="7"/>
      <c r="D39" s="7"/>
      <c r="E39" s="7"/>
      <c r="F39" s="7"/>
      <c r="G39" s="7"/>
      <c r="H39" s="7"/>
      <c r="I39" s="7"/>
      <c r="J39" s="7"/>
      <c r="K39" s="7"/>
      <c r="L39" s="7"/>
      <c r="M39" s="7"/>
      <c r="N39" s="7"/>
      <c r="O39" s="7"/>
      <c r="P39" s="7"/>
      <c r="Q39" s="7"/>
      <c r="R39" s="7"/>
      <c r="S39" s="7"/>
      <c r="T39" s="7"/>
      <c r="U39" s="7"/>
      <c r="V39" s="7"/>
      <c r="W39" s="7"/>
      <c r="X39" s="7"/>
      <c r="Y39" s="7"/>
      <c r="Z39" s="7"/>
      <c r="AA39" s="7"/>
    </row>
    <row r="40" spans="1:27" ht="12.75" hidden="1" customHeight="1" x14ac:dyDescent="0.2">
      <c r="A40" s="7"/>
      <c r="B40" s="209"/>
      <c r="C40" s="7"/>
      <c r="D40" s="7"/>
      <c r="E40" s="7"/>
      <c r="F40" s="7"/>
      <c r="G40" s="7"/>
      <c r="H40" s="7"/>
      <c r="I40" s="7"/>
      <c r="J40" s="7"/>
      <c r="K40" s="7"/>
      <c r="L40" s="7"/>
      <c r="M40" s="7"/>
      <c r="N40" s="7"/>
      <c r="O40" s="7"/>
      <c r="P40" s="7"/>
      <c r="Q40" s="7"/>
      <c r="R40" s="7"/>
      <c r="S40" s="7"/>
      <c r="T40" s="7"/>
      <c r="U40" s="7"/>
      <c r="V40" s="7"/>
      <c r="W40" s="7"/>
      <c r="X40" s="7"/>
      <c r="Y40" s="7"/>
      <c r="Z40" s="7"/>
      <c r="AA40" s="7"/>
    </row>
    <row r="41" spans="1:27" ht="12.75" hidden="1" customHeight="1" x14ac:dyDescent="0.2">
      <c r="A41" s="7"/>
      <c r="B41" s="209"/>
      <c r="C41" s="7"/>
      <c r="D41" s="7"/>
      <c r="E41" s="7"/>
      <c r="F41" s="7"/>
      <c r="G41" s="7"/>
      <c r="H41" s="7"/>
      <c r="I41" s="7"/>
      <c r="J41" s="7"/>
      <c r="K41" s="7"/>
      <c r="L41" s="7"/>
      <c r="M41" s="7"/>
      <c r="N41" s="7"/>
      <c r="O41" s="7"/>
      <c r="P41" s="7"/>
      <c r="Q41" s="7"/>
      <c r="R41" s="7"/>
      <c r="S41" s="7"/>
      <c r="T41" s="7"/>
      <c r="U41" s="7"/>
      <c r="V41" s="7"/>
      <c r="W41" s="7"/>
      <c r="X41" s="7"/>
      <c r="Y41" s="7"/>
      <c r="Z41" s="7"/>
      <c r="AA41" s="7"/>
    </row>
    <row r="42" spans="1:27" ht="12.75" hidden="1" customHeight="1" x14ac:dyDescent="0.2">
      <c r="A42" s="7"/>
      <c r="B42" s="209"/>
      <c r="C42" s="7"/>
      <c r="D42" s="7"/>
      <c r="E42" s="7"/>
      <c r="F42" s="7"/>
      <c r="G42" s="7"/>
      <c r="H42" s="7"/>
      <c r="I42" s="7"/>
      <c r="J42" s="7"/>
      <c r="K42" s="7"/>
      <c r="L42" s="7"/>
      <c r="M42" s="7"/>
      <c r="N42" s="7"/>
      <c r="O42" s="7"/>
      <c r="P42" s="7"/>
      <c r="Q42" s="7"/>
      <c r="R42" s="7"/>
      <c r="S42" s="7"/>
      <c r="T42" s="7"/>
      <c r="U42" s="7"/>
      <c r="V42" s="7"/>
      <c r="W42" s="7"/>
      <c r="X42" s="7"/>
      <c r="Y42" s="7"/>
      <c r="Z42" s="7"/>
      <c r="AA42" s="7"/>
    </row>
    <row r="43" spans="1:27" ht="12.75" hidden="1" customHeight="1" x14ac:dyDescent="0.2">
      <c r="A43" s="7"/>
      <c r="B43" s="209"/>
      <c r="C43" s="7"/>
      <c r="D43" s="7"/>
      <c r="E43" s="7"/>
      <c r="F43" s="7"/>
      <c r="G43" s="7"/>
      <c r="H43" s="7"/>
      <c r="I43" s="7"/>
      <c r="J43" s="7"/>
      <c r="K43" s="7"/>
      <c r="L43" s="7"/>
      <c r="M43" s="7"/>
      <c r="N43" s="7"/>
      <c r="O43" s="7"/>
      <c r="P43" s="7"/>
      <c r="Q43" s="7"/>
      <c r="R43" s="7"/>
      <c r="S43" s="7"/>
      <c r="T43" s="7"/>
      <c r="U43" s="7"/>
      <c r="V43" s="7"/>
      <c r="W43" s="7"/>
      <c r="X43" s="7"/>
      <c r="Y43" s="7"/>
      <c r="Z43" s="7"/>
      <c r="AA43" s="7"/>
    </row>
    <row r="44" spans="1:27" ht="12.75" hidden="1" customHeight="1" x14ac:dyDescent="0.2">
      <c r="A44" s="7"/>
      <c r="B44" s="209"/>
      <c r="C44" s="7"/>
      <c r="D44" s="7"/>
      <c r="E44" s="7"/>
      <c r="F44" s="7"/>
      <c r="G44" s="7"/>
      <c r="H44" s="7"/>
      <c r="I44" s="7"/>
      <c r="J44" s="7"/>
      <c r="K44" s="7"/>
      <c r="L44" s="7"/>
      <c r="M44" s="7"/>
      <c r="N44" s="7"/>
      <c r="O44" s="7"/>
      <c r="P44" s="7"/>
      <c r="Q44" s="7"/>
      <c r="R44" s="7"/>
      <c r="S44" s="7"/>
      <c r="T44" s="7"/>
      <c r="U44" s="7"/>
      <c r="V44" s="7"/>
      <c r="W44" s="7"/>
      <c r="X44" s="7"/>
      <c r="Y44" s="7"/>
      <c r="Z44" s="7"/>
      <c r="AA44" s="7"/>
    </row>
    <row r="45" spans="1:27" ht="12.75" hidden="1" customHeight="1" x14ac:dyDescent="0.2">
      <c r="A45" s="7"/>
      <c r="B45" s="209"/>
      <c r="C45" s="7"/>
      <c r="D45" s="7"/>
      <c r="E45" s="7"/>
      <c r="F45" s="7"/>
      <c r="G45" s="7"/>
      <c r="H45" s="7"/>
      <c r="I45" s="7"/>
      <c r="J45" s="7"/>
      <c r="K45" s="7"/>
      <c r="L45" s="7"/>
      <c r="M45" s="7"/>
      <c r="N45" s="7"/>
      <c r="O45" s="7"/>
      <c r="P45" s="7"/>
      <c r="Q45" s="7"/>
      <c r="R45" s="7"/>
      <c r="S45" s="7"/>
      <c r="T45" s="7"/>
      <c r="U45" s="7"/>
      <c r="V45" s="7"/>
      <c r="W45" s="7"/>
      <c r="X45" s="7"/>
      <c r="Y45" s="7"/>
      <c r="Z45" s="7"/>
      <c r="AA45" s="7"/>
    </row>
    <row r="46" spans="1:27" ht="12.75" hidden="1" customHeight="1" x14ac:dyDescent="0.2">
      <c r="A46" s="7"/>
      <c r="B46" s="209"/>
      <c r="C46" s="7"/>
      <c r="D46" s="7"/>
      <c r="E46" s="7"/>
      <c r="F46" s="7"/>
      <c r="G46" s="7"/>
      <c r="H46" s="7"/>
      <c r="I46" s="7"/>
      <c r="J46" s="7"/>
      <c r="K46" s="7"/>
      <c r="L46" s="7"/>
      <c r="M46" s="7"/>
      <c r="N46" s="7"/>
      <c r="O46" s="7"/>
      <c r="P46" s="7"/>
      <c r="Q46" s="7"/>
      <c r="R46" s="7"/>
      <c r="S46" s="7"/>
      <c r="T46" s="7"/>
      <c r="U46" s="7"/>
      <c r="V46" s="7"/>
      <c r="W46" s="7"/>
      <c r="X46" s="7"/>
      <c r="Y46" s="7"/>
      <c r="Z46" s="7"/>
      <c r="AA46" s="7"/>
    </row>
    <row r="47" spans="1:27" ht="12.75" hidden="1" customHeight="1" x14ac:dyDescent="0.2">
      <c r="A47" s="7"/>
      <c r="B47" s="209"/>
      <c r="C47" s="7"/>
      <c r="D47" s="7"/>
      <c r="E47" s="7"/>
      <c r="F47" s="7"/>
      <c r="G47" s="7"/>
      <c r="H47" s="7"/>
      <c r="I47" s="7"/>
      <c r="J47" s="7"/>
      <c r="K47" s="7"/>
      <c r="L47" s="7"/>
      <c r="M47" s="7"/>
      <c r="N47" s="7"/>
      <c r="O47" s="7"/>
      <c r="P47" s="7"/>
      <c r="Q47" s="7"/>
      <c r="R47" s="7"/>
      <c r="S47" s="7"/>
      <c r="T47" s="7"/>
      <c r="U47" s="7"/>
      <c r="V47" s="7"/>
      <c r="W47" s="7"/>
      <c r="X47" s="7"/>
      <c r="Y47" s="7"/>
      <c r="Z47" s="7"/>
      <c r="AA47" s="7"/>
    </row>
    <row r="48" spans="1:27" ht="12.75" hidden="1" customHeight="1" x14ac:dyDescent="0.2">
      <c r="A48" s="7"/>
      <c r="B48" s="209"/>
      <c r="C48" s="7"/>
      <c r="D48" s="7"/>
      <c r="E48" s="7"/>
      <c r="F48" s="7"/>
      <c r="G48" s="7"/>
      <c r="H48" s="7"/>
      <c r="I48" s="7"/>
      <c r="J48" s="7"/>
      <c r="K48" s="7"/>
      <c r="L48" s="7"/>
      <c r="M48" s="7"/>
      <c r="N48" s="7"/>
      <c r="O48" s="7"/>
      <c r="P48" s="7"/>
      <c r="Q48" s="7"/>
      <c r="R48" s="7"/>
      <c r="S48" s="7"/>
      <c r="T48" s="7"/>
      <c r="U48" s="7"/>
      <c r="V48" s="7"/>
      <c r="W48" s="7"/>
      <c r="X48" s="7"/>
      <c r="Y48" s="7"/>
      <c r="Z48" s="7"/>
      <c r="AA48" s="7"/>
    </row>
    <row r="49" spans="1:27" ht="12.75" hidden="1" customHeight="1" x14ac:dyDescent="0.2">
      <c r="A49" s="7"/>
      <c r="B49" s="209"/>
      <c r="C49" s="7"/>
      <c r="D49" s="7"/>
      <c r="E49" s="7"/>
      <c r="F49" s="7"/>
      <c r="G49" s="7"/>
      <c r="H49" s="7"/>
      <c r="I49" s="7"/>
      <c r="J49" s="7"/>
      <c r="K49" s="7"/>
      <c r="L49" s="7"/>
      <c r="M49" s="7"/>
      <c r="N49" s="7"/>
      <c r="O49" s="7"/>
      <c r="P49" s="7"/>
      <c r="Q49" s="7"/>
      <c r="R49" s="7"/>
      <c r="S49" s="7"/>
      <c r="T49" s="7"/>
      <c r="U49" s="7"/>
      <c r="V49" s="7"/>
      <c r="W49" s="7"/>
      <c r="X49" s="7"/>
      <c r="Y49" s="7"/>
      <c r="Z49" s="7"/>
      <c r="AA49" s="7"/>
    </row>
    <row r="50" spans="1:27" ht="12.75" hidden="1" customHeight="1" x14ac:dyDescent="0.2">
      <c r="A50" s="7"/>
      <c r="B50" s="209"/>
      <c r="C50" s="7"/>
      <c r="D50" s="7"/>
      <c r="E50" s="7"/>
      <c r="F50" s="7"/>
      <c r="G50" s="7"/>
      <c r="H50" s="7"/>
      <c r="I50" s="7"/>
      <c r="J50" s="7"/>
      <c r="K50" s="7"/>
      <c r="L50" s="7"/>
      <c r="M50" s="7"/>
      <c r="N50" s="7"/>
      <c r="O50" s="7"/>
      <c r="P50" s="7"/>
      <c r="Q50" s="7"/>
      <c r="R50" s="7"/>
      <c r="S50" s="7"/>
      <c r="T50" s="7"/>
      <c r="U50" s="7"/>
      <c r="V50" s="7"/>
      <c r="W50" s="7"/>
      <c r="X50" s="7"/>
      <c r="Y50" s="7"/>
      <c r="Z50" s="7"/>
      <c r="AA50" s="7"/>
    </row>
    <row r="51" spans="1:27" ht="12.75" hidden="1" customHeight="1" x14ac:dyDescent="0.2">
      <c r="A51" s="7"/>
      <c r="B51" s="209"/>
      <c r="C51" s="7"/>
      <c r="D51" s="7"/>
      <c r="E51" s="7"/>
      <c r="F51" s="7"/>
      <c r="G51" s="7"/>
      <c r="H51" s="7"/>
      <c r="I51" s="7"/>
      <c r="J51" s="7"/>
      <c r="K51" s="7"/>
      <c r="L51" s="7"/>
      <c r="M51" s="7"/>
      <c r="N51" s="7"/>
      <c r="O51" s="7"/>
      <c r="P51" s="7"/>
      <c r="Q51" s="7"/>
      <c r="R51" s="7"/>
      <c r="S51" s="7"/>
      <c r="T51" s="7"/>
      <c r="U51" s="7"/>
      <c r="V51" s="7"/>
      <c r="W51" s="7"/>
      <c r="X51" s="7"/>
      <c r="Y51" s="7"/>
      <c r="Z51" s="7"/>
      <c r="AA51" s="7"/>
    </row>
    <row r="52" spans="1:27" ht="12.75" hidden="1" customHeight="1" x14ac:dyDescent="0.2">
      <c r="A52" s="7"/>
      <c r="B52" s="209"/>
      <c r="C52" s="7"/>
      <c r="D52" s="7"/>
      <c r="E52" s="7"/>
      <c r="F52" s="7"/>
      <c r="G52" s="7"/>
      <c r="H52" s="7"/>
      <c r="I52" s="7"/>
      <c r="J52" s="7"/>
      <c r="K52" s="7"/>
      <c r="L52" s="7"/>
      <c r="M52" s="7"/>
      <c r="N52" s="7"/>
      <c r="O52" s="7"/>
      <c r="P52" s="7"/>
      <c r="Q52" s="7"/>
      <c r="R52" s="7"/>
      <c r="S52" s="7"/>
      <c r="T52" s="7"/>
      <c r="U52" s="7"/>
      <c r="V52" s="7"/>
      <c r="W52" s="7"/>
      <c r="X52" s="7"/>
      <c r="Y52" s="7"/>
      <c r="Z52" s="7"/>
      <c r="AA52" s="7"/>
    </row>
    <row r="53" spans="1:27" ht="12.75" hidden="1" customHeight="1" x14ac:dyDescent="0.2">
      <c r="A53" s="7"/>
      <c r="B53" s="209"/>
      <c r="C53" s="7"/>
      <c r="D53" s="7"/>
      <c r="E53" s="7"/>
      <c r="F53" s="7"/>
      <c r="G53" s="7"/>
      <c r="H53" s="7"/>
      <c r="I53" s="7"/>
      <c r="J53" s="7"/>
      <c r="K53" s="7"/>
      <c r="L53" s="7"/>
      <c r="M53" s="7"/>
      <c r="N53" s="7"/>
      <c r="O53" s="7"/>
      <c r="P53" s="7"/>
      <c r="Q53" s="7"/>
      <c r="R53" s="7"/>
      <c r="S53" s="7"/>
      <c r="T53" s="7"/>
      <c r="U53" s="7"/>
      <c r="V53" s="7"/>
      <c r="W53" s="7"/>
      <c r="X53" s="7"/>
      <c r="Y53" s="7"/>
      <c r="Z53" s="7"/>
      <c r="AA53" s="7"/>
    </row>
    <row r="54" spans="1:27" ht="12.75" hidden="1" customHeight="1" x14ac:dyDescent="0.2">
      <c r="A54" s="7"/>
      <c r="B54" s="209"/>
      <c r="C54" s="7"/>
      <c r="D54" s="7"/>
      <c r="E54" s="7"/>
      <c r="F54" s="7"/>
      <c r="G54" s="7"/>
      <c r="H54" s="7"/>
      <c r="I54" s="7"/>
      <c r="J54" s="7"/>
      <c r="K54" s="7"/>
      <c r="L54" s="7"/>
      <c r="M54" s="7"/>
      <c r="N54" s="7"/>
      <c r="O54" s="7"/>
      <c r="P54" s="7"/>
      <c r="Q54" s="7"/>
      <c r="R54" s="7"/>
      <c r="S54" s="7"/>
      <c r="T54" s="7"/>
      <c r="U54" s="7"/>
      <c r="V54" s="7"/>
      <c r="W54" s="7"/>
      <c r="X54" s="7"/>
      <c r="Y54" s="7"/>
      <c r="Z54" s="7"/>
      <c r="AA54" s="7"/>
    </row>
    <row r="55" spans="1:27" ht="12.75" hidden="1" customHeight="1" x14ac:dyDescent="0.2">
      <c r="A55" s="7"/>
      <c r="B55" s="209"/>
      <c r="C55" s="7"/>
      <c r="D55" s="7"/>
      <c r="E55" s="7"/>
      <c r="F55" s="7"/>
      <c r="G55" s="7"/>
      <c r="H55" s="7"/>
      <c r="I55" s="7"/>
      <c r="J55" s="7"/>
      <c r="K55" s="7"/>
      <c r="L55" s="7"/>
      <c r="M55" s="7"/>
      <c r="N55" s="7"/>
      <c r="O55" s="7"/>
      <c r="P55" s="7"/>
      <c r="Q55" s="7"/>
      <c r="R55" s="7"/>
      <c r="S55" s="7"/>
      <c r="T55" s="7"/>
      <c r="U55" s="7"/>
      <c r="V55" s="7"/>
      <c r="W55" s="7"/>
      <c r="X55" s="7"/>
      <c r="Y55" s="7"/>
      <c r="Z55" s="7"/>
      <c r="AA55" s="7"/>
    </row>
    <row r="56" spans="1:27" ht="12.75" hidden="1" customHeight="1" x14ac:dyDescent="0.2">
      <c r="A56" s="7"/>
      <c r="B56" s="209"/>
      <c r="C56" s="7"/>
      <c r="D56" s="7"/>
      <c r="E56" s="7"/>
      <c r="F56" s="7"/>
      <c r="G56" s="7"/>
      <c r="H56" s="7"/>
      <c r="I56" s="7"/>
      <c r="J56" s="7"/>
      <c r="K56" s="7"/>
      <c r="L56" s="7"/>
      <c r="M56" s="7"/>
      <c r="N56" s="7"/>
      <c r="O56" s="7"/>
      <c r="P56" s="7"/>
      <c r="Q56" s="7"/>
      <c r="R56" s="7"/>
      <c r="S56" s="7"/>
      <c r="T56" s="7"/>
      <c r="U56" s="7"/>
      <c r="V56" s="7"/>
      <c r="W56" s="7"/>
      <c r="X56" s="7"/>
      <c r="Y56" s="7"/>
      <c r="Z56" s="7"/>
      <c r="AA56" s="7"/>
    </row>
    <row r="57" spans="1:27" ht="12.75" hidden="1" customHeight="1" x14ac:dyDescent="0.2">
      <c r="A57" s="7"/>
      <c r="B57" s="209"/>
      <c r="C57" s="7"/>
      <c r="D57" s="7"/>
      <c r="E57" s="7"/>
      <c r="F57" s="7"/>
      <c r="G57" s="7"/>
      <c r="H57" s="7"/>
      <c r="I57" s="7"/>
      <c r="J57" s="7"/>
      <c r="K57" s="7"/>
      <c r="L57" s="7"/>
      <c r="M57" s="7"/>
      <c r="N57" s="7"/>
      <c r="O57" s="7"/>
      <c r="P57" s="7"/>
      <c r="Q57" s="7"/>
      <c r="R57" s="7"/>
      <c r="S57" s="7"/>
      <c r="T57" s="7"/>
      <c r="U57" s="7"/>
      <c r="V57" s="7"/>
      <c r="W57" s="7"/>
      <c r="X57" s="7"/>
      <c r="Y57" s="7"/>
      <c r="Z57" s="7"/>
      <c r="AA57" s="7"/>
    </row>
    <row r="58" spans="1:27" ht="12.75" hidden="1" customHeight="1" x14ac:dyDescent="0.2">
      <c r="A58" s="7"/>
      <c r="B58" s="209"/>
      <c r="C58" s="7"/>
      <c r="D58" s="7"/>
      <c r="E58" s="7"/>
      <c r="F58" s="7"/>
      <c r="G58" s="7"/>
      <c r="H58" s="7"/>
      <c r="I58" s="7"/>
      <c r="J58" s="7"/>
      <c r="K58" s="7"/>
      <c r="L58" s="7"/>
      <c r="M58" s="7"/>
      <c r="N58" s="7"/>
      <c r="O58" s="7"/>
      <c r="P58" s="7"/>
      <c r="Q58" s="7"/>
      <c r="R58" s="7"/>
      <c r="S58" s="7"/>
      <c r="T58" s="7"/>
      <c r="U58" s="7"/>
      <c r="V58" s="7"/>
      <c r="W58" s="7"/>
      <c r="X58" s="7"/>
      <c r="Y58" s="7"/>
      <c r="Z58" s="7"/>
      <c r="AA58" s="7"/>
    </row>
    <row r="59" spans="1:27" ht="12.75" hidden="1" customHeight="1" x14ac:dyDescent="0.2">
      <c r="A59" s="7"/>
      <c r="B59" s="209"/>
      <c r="C59" s="7"/>
      <c r="D59" s="7"/>
      <c r="E59" s="7"/>
      <c r="F59" s="7"/>
      <c r="G59" s="7"/>
      <c r="H59" s="7"/>
      <c r="I59" s="7"/>
      <c r="J59" s="7"/>
      <c r="K59" s="7"/>
      <c r="L59" s="7"/>
      <c r="M59" s="7"/>
      <c r="N59" s="7"/>
      <c r="O59" s="7"/>
      <c r="P59" s="7"/>
      <c r="Q59" s="7"/>
      <c r="R59" s="7"/>
      <c r="S59" s="7"/>
      <c r="T59" s="7"/>
      <c r="U59" s="7"/>
      <c r="V59" s="7"/>
      <c r="W59" s="7"/>
      <c r="X59" s="7"/>
      <c r="Y59" s="7"/>
      <c r="Z59" s="7"/>
      <c r="AA59" s="7"/>
    </row>
    <row r="60" spans="1:27" ht="12.75" hidden="1" customHeight="1" x14ac:dyDescent="0.2">
      <c r="A60" s="7"/>
      <c r="B60" s="209"/>
      <c r="C60" s="7"/>
      <c r="D60" s="7"/>
      <c r="E60" s="7"/>
      <c r="F60" s="7"/>
      <c r="G60" s="7"/>
      <c r="H60" s="7"/>
      <c r="I60" s="7"/>
      <c r="J60" s="7"/>
      <c r="K60" s="7"/>
      <c r="L60" s="7"/>
      <c r="M60" s="7"/>
      <c r="N60" s="7"/>
      <c r="O60" s="7"/>
      <c r="P60" s="7"/>
      <c r="Q60" s="7"/>
      <c r="R60" s="7"/>
      <c r="S60" s="7"/>
      <c r="T60" s="7"/>
      <c r="U60" s="7"/>
      <c r="V60" s="7"/>
      <c r="W60" s="7"/>
      <c r="X60" s="7"/>
      <c r="Y60" s="7"/>
      <c r="Z60" s="7"/>
      <c r="AA60" s="7"/>
    </row>
    <row r="61" spans="1:27" ht="12.75" hidden="1" customHeight="1" x14ac:dyDescent="0.2">
      <c r="A61" s="7"/>
      <c r="B61" s="209"/>
      <c r="C61" s="7"/>
      <c r="D61" s="7"/>
      <c r="E61" s="7"/>
      <c r="F61" s="7"/>
      <c r="G61" s="7"/>
      <c r="H61" s="7"/>
      <c r="I61" s="7"/>
      <c r="J61" s="7"/>
      <c r="K61" s="7"/>
      <c r="L61" s="7"/>
      <c r="M61" s="7"/>
      <c r="N61" s="7"/>
      <c r="O61" s="7"/>
      <c r="P61" s="7"/>
      <c r="Q61" s="7"/>
      <c r="R61" s="7"/>
      <c r="S61" s="7"/>
      <c r="T61" s="7"/>
      <c r="U61" s="7"/>
      <c r="V61" s="7"/>
      <c r="W61" s="7"/>
      <c r="X61" s="7"/>
      <c r="Y61" s="7"/>
      <c r="Z61" s="7"/>
      <c r="AA61" s="7"/>
    </row>
    <row r="62" spans="1:27" ht="12.75" hidden="1" customHeight="1" x14ac:dyDescent="0.2">
      <c r="A62" s="7"/>
      <c r="B62" s="209"/>
      <c r="C62" s="7"/>
      <c r="D62" s="7"/>
      <c r="E62" s="7"/>
      <c r="F62" s="7"/>
      <c r="G62" s="7"/>
      <c r="H62" s="7"/>
      <c r="I62" s="7"/>
      <c r="J62" s="7"/>
      <c r="K62" s="7"/>
      <c r="L62" s="7"/>
      <c r="M62" s="7"/>
      <c r="N62" s="7"/>
      <c r="O62" s="7"/>
      <c r="P62" s="7"/>
      <c r="Q62" s="7"/>
      <c r="R62" s="7"/>
      <c r="S62" s="7"/>
      <c r="T62" s="7"/>
      <c r="U62" s="7"/>
      <c r="V62" s="7"/>
      <c r="W62" s="7"/>
      <c r="X62" s="7"/>
      <c r="Y62" s="7"/>
      <c r="Z62" s="7"/>
      <c r="AA62" s="7"/>
    </row>
    <row r="63" spans="1:27" ht="12.75" hidden="1" customHeight="1" x14ac:dyDescent="0.2">
      <c r="A63" s="7"/>
      <c r="B63" s="209"/>
      <c r="C63" s="7"/>
      <c r="D63" s="7"/>
      <c r="E63" s="7"/>
      <c r="F63" s="7"/>
      <c r="G63" s="7"/>
      <c r="H63" s="7"/>
      <c r="I63" s="7"/>
      <c r="J63" s="7"/>
      <c r="K63" s="7"/>
      <c r="L63" s="7"/>
      <c r="M63" s="7"/>
      <c r="N63" s="7"/>
      <c r="O63" s="7"/>
      <c r="P63" s="7"/>
      <c r="Q63" s="7"/>
      <c r="R63" s="7"/>
      <c r="S63" s="7"/>
      <c r="T63" s="7"/>
      <c r="U63" s="7"/>
      <c r="V63" s="7"/>
      <c r="W63" s="7"/>
      <c r="X63" s="7"/>
      <c r="Y63" s="7"/>
      <c r="Z63" s="7"/>
      <c r="AA63" s="7"/>
    </row>
    <row r="64" spans="1:27" ht="12.75" hidden="1" customHeight="1" x14ac:dyDescent="0.2">
      <c r="A64" s="7"/>
      <c r="B64" s="209"/>
      <c r="C64" s="7"/>
      <c r="D64" s="7"/>
      <c r="E64" s="7"/>
      <c r="F64" s="7"/>
      <c r="G64" s="7"/>
      <c r="H64" s="7"/>
      <c r="I64" s="7"/>
      <c r="J64" s="7"/>
      <c r="K64" s="7"/>
      <c r="L64" s="7"/>
      <c r="M64" s="7"/>
      <c r="N64" s="7"/>
      <c r="O64" s="7"/>
      <c r="P64" s="7"/>
      <c r="Q64" s="7"/>
      <c r="R64" s="7"/>
      <c r="S64" s="7"/>
      <c r="T64" s="7"/>
      <c r="U64" s="7"/>
      <c r="V64" s="7"/>
      <c r="W64" s="7"/>
      <c r="X64" s="7"/>
      <c r="Y64" s="7"/>
      <c r="Z64" s="7"/>
      <c r="AA64" s="7"/>
    </row>
    <row r="65" spans="1:27" ht="12.75" hidden="1" customHeight="1" x14ac:dyDescent="0.2">
      <c r="A65" s="7"/>
      <c r="B65" s="209"/>
      <c r="C65" s="7"/>
      <c r="D65" s="7"/>
      <c r="E65" s="7"/>
      <c r="F65" s="7"/>
      <c r="G65" s="7"/>
      <c r="H65" s="7"/>
      <c r="I65" s="7"/>
      <c r="J65" s="7"/>
      <c r="K65" s="7"/>
      <c r="L65" s="7"/>
      <c r="M65" s="7"/>
      <c r="N65" s="7"/>
      <c r="O65" s="7"/>
      <c r="P65" s="7"/>
      <c r="Q65" s="7"/>
      <c r="R65" s="7"/>
      <c r="S65" s="7"/>
      <c r="T65" s="7"/>
      <c r="U65" s="7"/>
      <c r="V65" s="7"/>
      <c r="W65" s="7"/>
      <c r="X65" s="7"/>
      <c r="Y65" s="7"/>
      <c r="Z65" s="7"/>
      <c r="AA65" s="7"/>
    </row>
    <row r="66" spans="1:27" ht="12.75" hidden="1" customHeight="1" x14ac:dyDescent="0.2">
      <c r="A66" s="7"/>
      <c r="B66" s="209"/>
      <c r="C66" s="7"/>
      <c r="D66" s="7"/>
      <c r="E66" s="7"/>
      <c r="F66" s="7"/>
      <c r="G66" s="7"/>
      <c r="H66" s="7"/>
      <c r="I66" s="7"/>
      <c r="J66" s="7"/>
      <c r="K66" s="7"/>
      <c r="L66" s="7"/>
      <c r="M66" s="7"/>
      <c r="N66" s="7"/>
      <c r="O66" s="7"/>
      <c r="P66" s="7"/>
      <c r="Q66" s="7"/>
      <c r="R66" s="7"/>
      <c r="S66" s="7"/>
      <c r="T66" s="7"/>
      <c r="U66" s="7"/>
      <c r="V66" s="7"/>
      <c r="W66" s="7"/>
      <c r="X66" s="7"/>
      <c r="Y66" s="7"/>
      <c r="Z66" s="7"/>
      <c r="AA66" s="7"/>
    </row>
    <row r="67" spans="1:27" ht="12.75" hidden="1" customHeight="1" x14ac:dyDescent="0.2">
      <c r="A67" s="7"/>
      <c r="B67" s="209"/>
      <c r="C67" s="7"/>
      <c r="D67" s="7"/>
      <c r="E67" s="7"/>
      <c r="F67" s="7"/>
      <c r="G67" s="7"/>
      <c r="H67" s="7"/>
      <c r="I67" s="7"/>
      <c r="J67" s="7"/>
      <c r="K67" s="7"/>
      <c r="L67" s="7"/>
      <c r="M67" s="7"/>
      <c r="N67" s="7"/>
      <c r="O67" s="7"/>
      <c r="P67" s="7"/>
      <c r="Q67" s="7"/>
      <c r="R67" s="7"/>
      <c r="S67" s="7"/>
      <c r="T67" s="7"/>
      <c r="U67" s="7"/>
      <c r="V67" s="7"/>
      <c r="W67" s="7"/>
      <c r="X67" s="7"/>
      <c r="Y67" s="7"/>
      <c r="Z67" s="7"/>
      <c r="AA67" s="7"/>
    </row>
    <row r="68" spans="1:27" ht="12.75" hidden="1" customHeight="1" x14ac:dyDescent="0.2">
      <c r="A68" s="7"/>
      <c r="B68" s="209"/>
      <c r="C68" s="7"/>
      <c r="D68" s="7"/>
      <c r="E68" s="7"/>
      <c r="F68" s="7"/>
      <c r="G68" s="7"/>
      <c r="H68" s="7"/>
      <c r="I68" s="7"/>
      <c r="J68" s="7"/>
      <c r="K68" s="7"/>
      <c r="L68" s="7"/>
      <c r="M68" s="7"/>
      <c r="N68" s="7"/>
      <c r="O68" s="7"/>
      <c r="P68" s="7"/>
      <c r="Q68" s="7"/>
      <c r="R68" s="7"/>
      <c r="S68" s="7"/>
      <c r="T68" s="7"/>
      <c r="U68" s="7"/>
      <c r="V68" s="7"/>
      <c r="W68" s="7"/>
      <c r="X68" s="7"/>
      <c r="Y68" s="7"/>
      <c r="Z68" s="7"/>
      <c r="AA68" s="7"/>
    </row>
    <row r="69" spans="1:27" ht="12.75" hidden="1" customHeight="1" x14ac:dyDescent="0.2">
      <c r="A69" s="7"/>
      <c r="B69" s="209"/>
      <c r="C69" s="7"/>
      <c r="D69" s="7"/>
      <c r="E69" s="7"/>
      <c r="F69" s="7"/>
      <c r="G69" s="7"/>
      <c r="H69" s="7"/>
      <c r="I69" s="7"/>
      <c r="J69" s="7"/>
      <c r="K69" s="7"/>
      <c r="L69" s="7"/>
      <c r="M69" s="7"/>
      <c r="N69" s="7"/>
      <c r="O69" s="7"/>
      <c r="P69" s="7"/>
      <c r="Q69" s="7"/>
      <c r="R69" s="7"/>
      <c r="S69" s="7"/>
      <c r="T69" s="7"/>
      <c r="U69" s="7"/>
      <c r="V69" s="7"/>
      <c r="W69" s="7"/>
      <c r="X69" s="7"/>
      <c r="Y69" s="7"/>
      <c r="Z69" s="7"/>
      <c r="AA69" s="7"/>
    </row>
    <row r="70" spans="1:27" ht="12.75" hidden="1" customHeight="1" x14ac:dyDescent="0.2">
      <c r="A70" s="7"/>
      <c r="B70" s="209"/>
      <c r="C70" s="7"/>
      <c r="D70" s="7"/>
      <c r="E70" s="7"/>
      <c r="F70" s="7"/>
      <c r="G70" s="7"/>
      <c r="H70" s="7"/>
      <c r="I70" s="7"/>
      <c r="J70" s="7"/>
      <c r="K70" s="7"/>
      <c r="L70" s="7"/>
      <c r="M70" s="7"/>
      <c r="N70" s="7"/>
      <c r="O70" s="7"/>
      <c r="P70" s="7"/>
      <c r="Q70" s="7"/>
      <c r="R70" s="7"/>
      <c r="S70" s="7"/>
      <c r="T70" s="7"/>
      <c r="U70" s="7"/>
      <c r="V70" s="7"/>
      <c r="W70" s="7"/>
      <c r="X70" s="7"/>
      <c r="Y70" s="7"/>
      <c r="Z70" s="7"/>
      <c r="AA70" s="7"/>
    </row>
    <row r="71" spans="1:27" ht="12.75" hidden="1" customHeight="1" x14ac:dyDescent="0.2">
      <c r="A71" s="7"/>
      <c r="B71" s="209"/>
      <c r="C71" s="7"/>
      <c r="D71" s="7"/>
      <c r="E71" s="7"/>
      <c r="F71" s="7"/>
      <c r="G71" s="7"/>
      <c r="H71" s="7"/>
      <c r="I71" s="7"/>
      <c r="J71" s="7"/>
      <c r="K71" s="7"/>
      <c r="L71" s="7"/>
      <c r="M71" s="7"/>
      <c r="N71" s="7"/>
      <c r="O71" s="7"/>
      <c r="P71" s="7"/>
      <c r="Q71" s="7"/>
      <c r="R71" s="7"/>
      <c r="S71" s="7"/>
      <c r="T71" s="7"/>
      <c r="U71" s="7"/>
      <c r="V71" s="7"/>
      <c r="W71" s="7"/>
      <c r="X71" s="7"/>
      <c r="Y71" s="7"/>
      <c r="Z71" s="7"/>
      <c r="AA71" s="7"/>
    </row>
    <row r="72" spans="1:27" ht="12.75" hidden="1" customHeight="1" x14ac:dyDescent="0.2">
      <c r="A72" s="7"/>
      <c r="B72" s="209"/>
      <c r="C72" s="7"/>
      <c r="D72" s="7"/>
      <c r="E72" s="7"/>
      <c r="F72" s="7"/>
      <c r="G72" s="7"/>
      <c r="H72" s="7"/>
      <c r="I72" s="7"/>
      <c r="J72" s="7"/>
      <c r="K72" s="7"/>
      <c r="L72" s="7"/>
      <c r="M72" s="7"/>
      <c r="N72" s="7"/>
      <c r="O72" s="7"/>
      <c r="P72" s="7"/>
      <c r="Q72" s="7"/>
      <c r="R72" s="7"/>
      <c r="S72" s="7"/>
      <c r="T72" s="7"/>
      <c r="U72" s="7"/>
      <c r="V72" s="7"/>
      <c r="W72" s="7"/>
      <c r="X72" s="7"/>
      <c r="Y72" s="7"/>
      <c r="Z72" s="7"/>
      <c r="AA72" s="7"/>
    </row>
    <row r="73" spans="1:27" ht="12.75" hidden="1" customHeight="1" x14ac:dyDescent="0.2">
      <c r="A73" s="7"/>
      <c r="B73" s="209"/>
      <c r="C73" s="7"/>
      <c r="D73" s="7"/>
      <c r="E73" s="7"/>
      <c r="F73" s="7"/>
      <c r="G73" s="7"/>
      <c r="H73" s="7"/>
      <c r="I73" s="7"/>
      <c r="J73" s="7"/>
      <c r="K73" s="7"/>
      <c r="L73" s="7"/>
      <c r="M73" s="7"/>
      <c r="N73" s="7"/>
      <c r="O73" s="7"/>
      <c r="P73" s="7"/>
      <c r="Q73" s="7"/>
      <c r="R73" s="7"/>
      <c r="S73" s="7"/>
      <c r="T73" s="7"/>
      <c r="U73" s="7"/>
      <c r="V73" s="7"/>
      <c r="W73" s="7"/>
      <c r="X73" s="7"/>
      <c r="Y73" s="7"/>
      <c r="Z73" s="7"/>
      <c r="AA73" s="7"/>
    </row>
    <row r="74" spans="1:27" ht="12.75" hidden="1" customHeight="1" x14ac:dyDescent="0.2">
      <c r="A74" s="7"/>
      <c r="B74" s="209"/>
      <c r="C74" s="7"/>
      <c r="D74" s="7"/>
      <c r="E74" s="7"/>
      <c r="F74" s="7"/>
      <c r="G74" s="7"/>
      <c r="H74" s="7"/>
      <c r="I74" s="7"/>
      <c r="J74" s="7"/>
      <c r="K74" s="7"/>
      <c r="L74" s="7"/>
      <c r="M74" s="7"/>
      <c r="N74" s="7"/>
      <c r="O74" s="7"/>
      <c r="P74" s="7"/>
      <c r="Q74" s="7"/>
      <c r="R74" s="7"/>
      <c r="S74" s="7"/>
      <c r="T74" s="7"/>
      <c r="U74" s="7"/>
      <c r="V74" s="7"/>
      <c r="W74" s="7"/>
      <c r="X74" s="7"/>
      <c r="Y74" s="7"/>
      <c r="Z74" s="7"/>
      <c r="AA74" s="7"/>
    </row>
    <row r="75" spans="1:27" ht="12.75" hidden="1" customHeight="1" x14ac:dyDescent="0.2">
      <c r="A75" s="7"/>
      <c r="B75" s="209"/>
      <c r="C75" s="7"/>
      <c r="D75" s="7"/>
      <c r="E75" s="7"/>
      <c r="F75" s="7"/>
      <c r="G75" s="7"/>
      <c r="H75" s="7"/>
      <c r="I75" s="7"/>
      <c r="J75" s="7"/>
      <c r="K75" s="7"/>
      <c r="L75" s="7"/>
      <c r="M75" s="7"/>
      <c r="N75" s="7"/>
      <c r="O75" s="7"/>
      <c r="P75" s="7"/>
      <c r="Q75" s="7"/>
      <c r="R75" s="7"/>
      <c r="S75" s="7"/>
      <c r="T75" s="7"/>
      <c r="U75" s="7"/>
      <c r="V75" s="7"/>
      <c r="W75" s="7"/>
      <c r="X75" s="7"/>
      <c r="Y75" s="7"/>
      <c r="Z75" s="7"/>
      <c r="AA75" s="7"/>
    </row>
    <row r="76" spans="1:27" ht="12.75" hidden="1" customHeight="1" x14ac:dyDescent="0.2">
      <c r="A76" s="7"/>
      <c r="B76" s="209"/>
      <c r="C76" s="7"/>
      <c r="D76" s="7"/>
      <c r="E76" s="7"/>
      <c r="F76" s="7"/>
      <c r="G76" s="7"/>
      <c r="H76" s="7"/>
      <c r="I76" s="7"/>
      <c r="J76" s="7"/>
      <c r="K76" s="7"/>
      <c r="L76" s="7"/>
      <c r="M76" s="7"/>
      <c r="N76" s="7"/>
      <c r="O76" s="7"/>
      <c r="P76" s="7"/>
      <c r="Q76" s="7"/>
      <c r="R76" s="7"/>
      <c r="S76" s="7"/>
      <c r="T76" s="7"/>
      <c r="U76" s="7"/>
      <c r="V76" s="7"/>
      <c r="W76" s="7"/>
      <c r="X76" s="7"/>
      <c r="Y76" s="7"/>
      <c r="Z76" s="7"/>
      <c r="AA76" s="7"/>
    </row>
    <row r="77" spans="1:27" ht="12.75" hidden="1" customHeight="1" x14ac:dyDescent="0.2">
      <c r="A77" s="7"/>
      <c r="B77" s="209"/>
      <c r="C77" s="7"/>
      <c r="D77" s="7"/>
      <c r="E77" s="7"/>
      <c r="F77" s="7"/>
      <c r="G77" s="7"/>
      <c r="H77" s="7"/>
      <c r="I77" s="7"/>
      <c r="J77" s="7"/>
      <c r="K77" s="7"/>
      <c r="L77" s="7"/>
      <c r="M77" s="7"/>
      <c r="N77" s="7"/>
      <c r="O77" s="7"/>
      <c r="P77" s="7"/>
      <c r="Q77" s="7"/>
      <c r="R77" s="7"/>
      <c r="S77" s="7"/>
      <c r="T77" s="7"/>
      <c r="U77" s="7"/>
      <c r="V77" s="7"/>
      <c r="W77" s="7"/>
      <c r="X77" s="7"/>
      <c r="Y77" s="7"/>
      <c r="Z77" s="7"/>
      <c r="AA77" s="7"/>
    </row>
    <row r="78" spans="1:27" ht="12.75" hidden="1" customHeight="1" x14ac:dyDescent="0.2">
      <c r="A78" s="7"/>
      <c r="B78" s="209"/>
      <c r="C78" s="7"/>
      <c r="D78" s="7"/>
      <c r="E78" s="7"/>
      <c r="F78" s="7"/>
      <c r="G78" s="7"/>
      <c r="H78" s="7"/>
      <c r="I78" s="7"/>
      <c r="J78" s="7"/>
      <c r="K78" s="7"/>
      <c r="L78" s="7"/>
      <c r="M78" s="7"/>
      <c r="N78" s="7"/>
      <c r="O78" s="7"/>
      <c r="P78" s="7"/>
      <c r="Q78" s="7"/>
      <c r="R78" s="7"/>
      <c r="S78" s="7"/>
      <c r="T78" s="7"/>
      <c r="U78" s="7"/>
      <c r="V78" s="7"/>
      <c r="W78" s="7"/>
      <c r="X78" s="7"/>
      <c r="Y78" s="7"/>
      <c r="Z78" s="7"/>
      <c r="AA78" s="7"/>
    </row>
    <row r="79" spans="1:27" ht="12.75" hidden="1" customHeight="1" x14ac:dyDescent="0.2">
      <c r="A79" s="7"/>
      <c r="B79" s="209"/>
      <c r="C79" s="7"/>
      <c r="D79" s="7"/>
      <c r="E79" s="7"/>
      <c r="F79" s="7"/>
      <c r="G79" s="7"/>
      <c r="H79" s="7"/>
      <c r="I79" s="7"/>
      <c r="J79" s="7"/>
      <c r="K79" s="7"/>
      <c r="L79" s="7"/>
      <c r="M79" s="7"/>
      <c r="N79" s="7"/>
      <c r="O79" s="7"/>
      <c r="P79" s="7"/>
      <c r="Q79" s="7"/>
      <c r="R79" s="7"/>
      <c r="S79" s="7"/>
      <c r="T79" s="7"/>
      <c r="U79" s="7"/>
      <c r="V79" s="7"/>
      <c r="W79" s="7"/>
      <c r="X79" s="7"/>
      <c r="Y79" s="7"/>
      <c r="Z79" s="7"/>
      <c r="AA79" s="7"/>
    </row>
    <row r="80" spans="1:27" ht="12.75" hidden="1" customHeight="1" x14ac:dyDescent="0.2">
      <c r="A80" s="7"/>
      <c r="B80" s="209"/>
      <c r="C80" s="7"/>
      <c r="D80" s="7"/>
      <c r="E80" s="7"/>
      <c r="F80" s="7"/>
      <c r="G80" s="7"/>
      <c r="H80" s="7"/>
      <c r="I80" s="7"/>
      <c r="J80" s="7"/>
      <c r="K80" s="7"/>
      <c r="L80" s="7"/>
      <c r="M80" s="7"/>
      <c r="N80" s="7"/>
      <c r="O80" s="7"/>
      <c r="P80" s="7"/>
      <c r="Q80" s="7"/>
      <c r="R80" s="7"/>
      <c r="S80" s="7"/>
      <c r="T80" s="7"/>
      <c r="U80" s="7"/>
      <c r="V80" s="7"/>
      <c r="W80" s="7"/>
      <c r="X80" s="7"/>
      <c r="Y80" s="7"/>
      <c r="Z80" s="7"/>
      <c r="AA80" s="7"/>
    </row>
    <row r="81" spans="1:27" ht="12.75" hidden="1" customHeight="1" x14ac:dyDescent="0.2">
      <c r="A81" s="7"/>
      <c r="B81" s="209"/>
      <c r="C81" s="7"/>
      <c r="D81" s="7"/>
      <c r="E81" s="7"/>
      <c r="F81" s="7"/>
      <c r="G81" s="7"/>
      <c r="H81" s="7"/>
      <c r="I81" s="7"/>
      <c r="J81" s="7"/>
      <c r="K81" s="7"/>
      <c r="L81" s="7"/>
      <c r="M81" s="7"/>
      <c r="N81" s="7"/>
      <c r="O81" s="7"/>
      <c r="P81" s="7"/>
      <c r="Q81" s="7"/>
      <c r="R81" s="7"/>
      <c r="S81" s="7"/>
      <c r="T81" s="7"/>
      <c r="U81" s="7"/>
      <c r="V81" s="7"/>
      <c r="W81" s="7"/>
      <c r="X81" s="7"/>
      <c r="Y81" s="7"/>
      <c r="Z81" s="7"/>
      <c r="AA81" s="7"/>
    </row>
    <row r="82" spans="1:27" ht="12.75" hidden="1" customHeight="1" x14ac:dyDescent="0.2">
      <c r="A82" s="7"/>
      <c r="B82" s="209"/>
      <c r="C82" s="7"/>
      <c r="D82" s="7"/>
      <c r="E82" s="7"/>
      <c r="F82" s="7"/>
      <c r="G82" s="7"/>
      <c r="H82" s="7"/>
      <c r="I82" s="7"/>
      <c r="J82" s="7"/>
      <c r="K82" s="7"/>
      <c r="L82" s="7"/>
      <c r="M82" s="7"/>
      <c r="N82" s="7"/>
      <c r="O82" s="7"/>
      <c r="P82" s="7"/>
      <c r="Q82" s="7"/>
      <c r="R82" s="7"/>
      <c r="S82" s="7"/>
      <c r="T82" s="7"/>
      <c r="U82" s="7"/>
      <c r="V82" s="7"/>
      <c r="W82" s="7"/>
      <c r="X82" s="7"/>
      <c r="Y82" s="7"/>
      <c r="Z82" s="7"/>
      <c r="AA82" s="7"/>
    </row>
    <row r="83" spans="1:27" ht="12.75" hidden="1" customHeight="1" x14ac:dyDescent="0.2">
      <c r="A83" s="7"/>
      <c r="B83" s="209"/>
      <c r="C83" s="7"/>
      <c r="D83" s="7"/>
      <c r="E83" s="7"/>
      <c r="F83" s="7"/>
      <c r="G83" s="7"/>
      <c r="H83" s="7"/>
      <c r="I83" s="7"/>
      <c r="J83" s="7"/>
      <c r="K83" s="7"/>
      <c r="L83" s="7"/>
      <c r="M83" s="7"/>
      <c r="N83" s="7"/>
      <c r="O83" s="7"/>
      <c r="P83" s="7"/>
      <c r="Q83" s="7"/>
      <c r="R83" s="7"/>
      <c r="S83" s="7"/>
      <c r="T83" s="7"/>
      <c r="U83" s="7"/>
      <c r="V83" s="7"/>
      <c r="W83" s="7"/>
      <c r="X83" s="7"/>
      <c r="Y83" s="7"/>
      <c r="Z83" s="7"/>
      <c r="AA83" s="7"/>
    </row>
    <row r="84" spans="1:27" ht="12.75" hidden="1" customHeight="1" x14ac:dyDescent="0.2">
      <c r="A84" s="7"/>
      <c r="B84" s="209"/>
      <c r="C84" s="7"/>
      <c r="D84" s="7"/>
      <c r="E84" s="7"/>
      <c r="F84" s="7"/>
      <c r="G84" s="7"/>
      <c r="H84" s="7"/>
      <c r="I84" s="7"/>
      <c r="J84" s="7"/>
      <c r="K84" s="7"/>
      <c r="L84" s="7"/>
      <c r="M84" s="7"/>
      <c r="N84" s="7"/>
      <c r="O84" s="7"/>
      <c r="P84" s="7"/>
      <c r="Q84" s="7"/>
      <c r="R84" s="7"/>
      <c r="S84" s="7"/>
      <c r="T84" s="7"/>
      <c r="U84" s="7"/>
      <c r="V84" s="7"/>
      <c r="W84" s="7"/>
      <c r="X84" s="7"/>
      <c r="Y84" s="7"/>
      <c r="Z84" s="7"/>
      <c r="AA84" s="7"/>
    </row>
    <row r="85" spans="1:27" ht="12.75" hidden="1" customHeight="1" x14ac:dyDescent="0.2">
      <c r="A85" s="7"/>
      <c r="B85" s="209"/>
      <c r="C85" s="7"/>
      <c r="D85" s="7"/>
      <c r="E85" s="7"/>
      <c r="F85" s="7"/>
      <c r="G85" s="7"/>
      <c r="H85" s="7"/>
      <c r="I85" s="7"/>
      <c r="J85" s="7"/>
      <c r="K85" s="7"/>
      <c r="L85" s="7"/>
      <c r="M85" s="7"/>
      <c r="N85" s="7"/>
      <c r="O85" s="7"/>
      <c r="P85" s="7"/>
      <c r="Q85" s="7"/>
      <c r="R85" s="7"/>
      <c r="S85" s="7"/>
      <c r="T85" s="7"/>
      <c r="U85" s="7"/>
      <c r="V85" s="7"/>
      <c r="W85" s="7"/>
      <c r="X85" s="7"/>
      <c r="Y85" s="7"/>
      <c r="Z85" s="7"/>
      <c r="AA85" s="7"/>
    </row>
    <row r="86" spans="1:27" ht="12.75" hidden="1" customHeight="1" x14ac:dyDescent="0.2">
      <c r="A86" s="7"/>
      <c r="B86" s="209"/>
      <c r="C86" s="7"/>
      <c r="D86" s="7"/>
      <c r="E86" s="7"/>
      <c r="F86" s="7"/>
      <c r="G86" s="7"/>
      <c r="H86" s="7"/>
      <c r="I86" s="7"/>
      <c r="J86" s="7"/>
      <c r="K86" s="7"/>
      <c r="L86" s="7"/>
      <c r="M86" s="7"/>
      <c r="N86" s="7"/>
      <c r="O86" s="7"/>
      <c r="P86" s="7"/>
      <c r="Q86" s="7"/>
      <c r="R86" s="7"/>
      <c r="S86" s="7"/>
      <c r="T86" s="7"/>
      <c r="U86" s="7"/>
      <c r="V86" s="7"/>
      <c r="W86" s="7"/>
      <c r="X86" s="7"/>
      <c r="Y86" s="7"/>
      <c r="Z86" s="7"/>
      <c r="AA86" s="7"/>
    </row>
    <row r="87" spans="1:27" ht="12.75" hidden="1" customHeight="1" x14ac:dyDescent="0.2">
      <c r="A87" s="7"/>
      <c r="B87" s="209"/>
      <c r="C87" s="7"/>
      <c r="D87" s="7"/>
      <c r="E87" s="7"/>
      <c r="F87" s="7"/>
      <c r="G87" s="7"/>
      <c r="H87" s="7"/>
      <c r="I87" s="7"/>
      <c r="J87" s="7"/>
      <c r="K87" s="7"/>
      <c r="L87" s="7"/>
      <c r="M87" s="7"/>
      <c r="N87" s="7"/>
      <c r="O87" s="7"/>
      <c r="P87" s="7"/>
      <c r="Q87" s="7"/>
      <c r="R87" s="7"/>
      <c r="S87" s="7"/>
      <c r="T87" s="7"/>
      <c r="U87" s="7"/>
      <c r="V87" s="7"/>
      <c r="W87" s="7"/>
      <c r="X87" s="7"/>
      <c r="Y87" s="7"/>
      <c r="Z87" s="7"/>
      <c r="AA87" s="7"/>
    </row>
    <row r="88" spans="1:27" ht="12.75" hidden="1" customHeight="1" x14ac:dyDescent="0.2">
      <c r="A88" s="7"/>
      <c r="B88" s="209"/>
      <c r="C88" s="7"/>
      <c r="D88" s="7"/>
      <c r="E88" s="7"/>
      <c r="F88" s="7"/>
      <c r="G88" s="7"/>
      <c r="H88" s="7"/>
      <c r="I88" s="7"/>
      <c r="J88" s="7"/>
      <c r="K88" s="7"/>
      <c r="L88" s="7"/>
      <c r="M88" s="7"/>
      <c r="N88" s="7"/>
      <c r="O88" s="7"/>
      <c r="P88" s="7"/>
      <c r="Q88" s="7"/>
      <c r="R88" s="7"/>
      <c r="S88" s="7"/>
      <c r="T88" s="7"/>
      <c r="U88" s="7"/>
      <c r="V88" s="7"/>
      <c r="W88" s="7"/>
      <c r="X88" s="7"/>
      <c r="Y88" s="7"/>
      <c r="Z88" s="7"/>
      <c r="AA88" s="7"/>
    </row>
    <row r="89" spans="1:27" ht="12.75" hidden="1" customHeight="1" x14ac:dyDescent="0.2">
      <c r="A89" s="7"/>
      <c r="B89" s="209"/>
      <c r="C89" s="7"/>
      <c r="D89" s="7"/>
      <c r="E89" s="7"/>
      <c r="F89" s="7"/>
      <c r="G89" s="7"/>
      <c r="H89" s="7"/>
      <c r="I89" s="7"/>
      <c r="J89" s="7"/>
      <c r="K89" s="7"/>
      <c r="L89" s="7"/>
      <c r="M89" s="7"/>
      <c r="N89" s="7"/>
      <c r="O89" s="7"/>
      <c r="P89" s="7"/>
      <c r="Q89" s="7"/>
      <c r="R89" s="7"/>
      <c r="S89" s="7"/>
      <c r="T89" s="7"/>
      <c r="U89" s="7"/>
      <c r="V89" s="7"/>
      <c r="W89" s="7"/>
      <c r="X89" s="7"/>
      <c r="Y89" s="7"/>
      <c r="Z89" s="7"/>
      <c r="AA89" s="7"/>
    </row>
    <row r="90" spans="1:27" ht="12.75" hidden="1" customHeight="1" x14ac:dyDescent="0.2">
      <c r="A90" s="7"/>
      <c r="B90" s="209"/>
      <c r="C90" s="7"/>
      <c r="D90" s="7"/>
      <c r="E90" s="7"/>
      <c r="F90" s="7"/>
      <c r="G90" s="7"/>
      <c r="H90" s="7"/>
      <c r="I90" s="7"/>
      <c r="J90" s="7"/>
      <c r="K90" s="7"/>
      <c r="L90" s="7"/>
      <c r="M90" s="7"/>
      <c r="N90" s="7"/>
      <c r="O90" s="7"/>
      <c r="P90" s="7"/>
      <c r="Q90" s="7"/>
      <c r="R90" s="7"/>
      <c r="S90" s="7"/>
      <c r="T90" s="7"/>
      <c r="U90" s="7"/>
      <c r="V90" s="7"/>
      <c r="W90" s="7"/>
      <c r="X90" s="7"/>
      <c r="Y90" s="7"/>
      <c r="Z90" s="7"/>
      <c r="AA90" s="7"/>
    </row>
    <row r="91" spans="1:27" ht="12.75" hidden="1" customHeight="1" x14ac:dyDescent="0.2">
      <c r="A91" s="7"/>
      <c r="B91" s="209"/>
      <c r="C91" s="7"/>
      <c r="D91" s="7"/>
      <c r="E91" s="7"/>
      <c r="F91" s="7"/>
      <c r="G91" s="7"/>
      <c r="H91" s="7"/>
      <c r="I91" s="7"/>
      <c r="J91" s="7"/>
      <c r="K91" s="7"/>
      <c r="L91" s="7"/>
      <c r="M91" s="7"/>
      <c r="N91" s="7"/>
      <c r="O91" s="7"/>
      <c r="P91" s="7"/>
      <c r="Q91" s="7"/>
      <c r="R91" s="7"/>
      <c r="S91" s="7"/>
      <c r="T91" s="7"/>
      <c r="U91" s="7"/>
      <c r="V91" s="7"/>
      <c r="W91" s="7"/>
      <c r="X91" s="7"/>
      <c r="Y91" s="7"/>
      <c r="Z91" s="7"/>
      <c r="AA91" s="7"/>
    </row>
    <row r="92" spans="1:27" ht="12.75" hidden="1" customHeight="1" x14ac:dyDescent="0.2">
      <c r="A92" s="7"/>
      <c r="B92" s="209"/>
      <c r="C92" s="7"/>
      <c r="D92" s="7"/>
      <c r="E92" s="7"/>
      <c r="F92" s="7"/>
      <c r="G92" s="7"/>
      <c r="H92" s="7"/>
      <c r="I92" s="7"/>
      <c r="J92" s="7"/>
      <c r="K92" s="7"/>
      <c r="L92" s="7"/>
      <c r="M92" s="7"/>
      <c r="N92" s="7"/>
      <c r="O92" s="7"/>
      <c r="P92" s="7"/>
      <c r="Q92" s="7"/>
      <c r="R92" s="7"/>
      <c r="S92" s="7"/>
      <c r="T92" s="7"/>
      <c r="U92" s="7"/>
      <c r="V92" s="7"/>
      <c r="W92" s="7"/>
      <c r="X92" s="7"/>
      <c r="Y92" s="7"/>
      <c r="Z92" s="7"/>
      <c r="AA92" s="7"/>
    </row>
    <row r="93" spans="1:27" ht="12.75" hidden="1" customHeight="1" x14ac:dyDescent="0.2">
      <c r="A93" s="7"/>
      <c r="B93" s="209"/>
      <c r="C93" s="7"/>
      <c r="D93" s="7"/>
      <c r="E93" s="7"/>
      <c r="F93" s="7"/>
      <c r="G93" s="7"/>
      <c r="H93" s="7"/>
      <c r="I93" s="7"/>
      <c r="J93" s="7"/>
      <c r="K93" s="7"/>
      <c r="L93" s="7"/>
      <c r="M93" s="7"/>
      <c r="N93" s="7"/>
      <c r="O93" s="7"/>
      <c r="P93" s="7"/>
      <c r="Q93" s="7"/>
      <c r="R93" s="7"/>
      <c r="S93" s="7"/>
      <c r="T93" s="7"/>
      <c r="U93" s="7"/>
      <c r="V93" s="7"/>
      <c r="W93" s="7"/>
      <c r="X93" s="7"/>
      <c r="Y93" s="7"/>
      <c r="Z93" s="7"/>
      <c r="AA93" s="7"/>
    </row>
    <row r="94" spans="1:27" ht="12.75" hidden="1" customHeight="1" x14ac:dyDescent="0.2">
      <c r="A94" s="7"/>
      <c r="B94" s="209"/>
      <c r="C94" s="7"/>
      <c r="D94" s="7"/>
      <c r="E94" s="7"/>
      <c r="F94" s="7"/>
      <c r="G94" s="7"/>
      <c r="H94" s="7"/>
      <c r="I94" s="7"/>
      <c r="J94" s="7"/>
      <c r="K94" s="7"/>
      <c r="L94" s="7"/>
      <c r="M94" s="7"/>
      <c r="N94" s="7"/>
      <c r="O94" s="7"/>
      <c r="P94" s="7"/>
      <c r="Q94" s="7"/>
      <c r="R94" s="7"/>
      <c r="S94" s="7"/>
      <c r="T94" s="7"/>
      <c r="U94" s="7"/>
      <c r="V94" s="7"/>
      <c r="W94" s="7"/>
      <c r="X94" s="7"/>
      <c r="Y94" s="7"/>
      <c r="Z94" s="7"/>
      <c r="AA94" s="7"/>
    </row>
    <row r="95" spans="1:27" ht="12.75" hidden="1" customHeight="1" x14ac:dyDescent="0.2">
      <c r="A95" s="7"/>
      <c r="B95" s="209"/>
      <c r="C95" s="7"/>
      <c r="D95" s="7"/>
      <c r="E95" s="7"/>
      <c r="F95" s="7"/>
      <c r="G95" s="7"/>
      <c r="H95" s="7"/>
      <c r="I95" s="7"/>
      <c r="J95" s="7"/>
      <c r="K95" s="7"/>
      <c r="L95" s="7"/>
      <c r="M95" s="7"/>
      <c r="N95" s="7"/>
      <c r="O95" s="7"/>
      <c r="P95" s="7"/>
      <c r="Q95" s="7"/>
      <c r="R95" s="7"/>
      <c r="S95" s="7"/>
      <c r="T95" s="7"/>
      <c r="U95" s="7"/>
      <c r="V95" s="7"/>
      <c r="W95" s="7"/>
      <c r="X95" s="7"/>
      <c r="Y95" s="7"/>
      <c r="Z95" s="7"/>
      <c r="AA95" s="7"/>
    </row>
    <row r="96" spans="1:27" ht="12.75" hidden="1" customHeight="1" x14ac:dyDescent="0.2">
      <c r="A96" s="7"/>
      <c r="B96" s="209"/>
      <c r="C96" s="7"/>
      <c r="D96" s="7"/>
      <c r="E96" s="7"/>
      <c r="F96" s="7"/>
      <c r="G96" s="7"/>
      <c r="H96" s="7"/>
      <c r="I96" s="7"/>
      <c r="J96" s="7"/>
      <c r="K96" s="7"/>
      <c r="L96" s="7"/>
      <c r="M96" s="7"/>
      <c r="N96" s="7"/>
      <c r="O96" s="7"/>
      <c r="P96" s="7"/>
      <c r="Q96" s="7"/>
      <c r="R96" s="7"/>
      <c r="S96" s="7"/>
      <c r="T96" s="7"/>
      <c r="U96" s="7"/>
      <c r="V96" s="7"/>
      <c r="W96" s="7"/>
      <c r="X96" s="7"/>
      <c r="Y96" s="7"/>
      <c r="Z96" s="7"/>
      <c r="AA96" s="7"/>
    </row>
    <row r="97" spans="1:27" ht="12.75" hidden="1" customHeight="1" x14ac:dyDescent="0.2">
      <c r="A97" s="7"/>
      <c r="B97" s="209"/>
      <c r="C97" s="7"/>
      <c r="D97" s="7"/>
      <c r="E97" s="7"/>
      <c r="F97" s="7"/>
      <c r="G97" s="7"/>
      <c r="H97" s="7"/>
      <c r="I97" s="7"/>
      <c r="J97" s="7"/>
      <c r="K97" s="7"/>
      <c r="L97" s="7"/>
      <c r="M97" s="7"/>
      <c r="N97" s="7"/>
      <c r="O97" s="7"/>
      <c r="P97" s="7"/>
      <c r="Q97" s="7"/>
      <c r="R97" s="7"/>
      <c r="S97" s="7"/>
      <c r="T97" s="7"/>
      <c r="U97" s="7"/>
      <c r="V97" s="7"/>
      <c r="W97" s="7"/>
      <c r="X97" s="7"/>
      <c r="Y97" s="7"/>
      <c r="Z97" s="7"/>
      <c r="AA97" s="7"/>
    </row>
    <row r="98" spans="1:27" ht="12.75" hidden="1" customHeight="1" x14ac:dyDescent="0.2">
      <c r="A98" s="7"/>
      <c r="B98" s="209"/>
      <c r="C98" s="7"/>
      <c r="D98" s="7"/>
      <c r="E98" s="7"/>
      <c r="F98" s="7"/>
      <c r="G98" s="7"/>
      <c r="H98" s="7"/>
      <c r="I98" s="7"/>
      <c r="J98" s="7"/>
      <c r="K98" s="7"/>
      <c r="L98" s="7"/>
      <c r="M98" s="7"/>
      <c r="N98" s="7"/>
      <c r="O98" s="7"/>
      <c r="P98" s="7"/>
      <c r="Q98" s="7"/>
      <c r="R98" s="7"/>
      <c r="S98" s="7"/>
      <c r="T98" s="7"/>
      <c r="U98" s="7"/>
      <c r="V98" s="7"/>
      <c r="W98" s="7"/>
      <c r="X98" s="7"/>
      <c r="Y98" s="7"/>
      <c r="Z98" s="7"/>
      <c r="AA98" s="7"/>
    </row>
    <row r="99" spans="1:27" ht="12.75" hidden="1" customHeight="1" x14ac:dyDescent="0.2">
      <c r="A99" s="7"/>
      <c r="B99" s="209"/>
      <c r="C99" s="7"/>
      <c r="D99" s="7"/>
      <c r="E99" s="7"/>
      <c r="F99" s="7"/>
      <c r="G99" s="7"/>
      <c r="H99" s="7"/>
      <c r="I99" s="7"/>
      <c r="J99" s="7"/>
      <c r="K99" s="7"/>
      <c r="L99" s="7"/>
      <c r="M99" s="7"/>
      <c r="N99" s="7"/>
      <c r="O99" s="7"/>
      <c r="P99" s="7"/>
      <c r="Q99" s="7"/>
      <c r="R99" s="7"/>
      <c r="S99" s="7"/>
      <c r="T99" s="7"/>
      <c r="U99" s="7"/>
      <c r="V99" s="7"/>
      <c r="W99" s="7"/>
      <c r="X99" s="7"/>
      <c r="Y99" s="7"/>
      <c r="Z99" s="7"/>
      <c r="AA99" s="7"/>
    </row>
    <row r="100" spans="1:27" ht="12.75" hidden="1" customHeight="1" x14ac:dyDescent="0.2">
      <c r="A100" s="7"/>
      <c r="B100" s="209"/>
      <c r="C100" s="7"/>
      <c r="D100" s="7"/>
      <c r="E100" s="7"/>
      <c r="F100" s="7"/>
      <c r="G100" s="7"/>
      <c r="H100" s="7"/>
      <c r="I100" s="7"/>
      <c r="J100" s="7"/>
      <c r="K100" s="7"/>
      <c r="L100" s="7"/>
      <c r="M100" s="7"/>
      <c r="N100" s="7"/>
      <c r="O100" s="7"/>
      <c r="P100" s="7"/>
      <c r="Q100" s="7"/>
      <c r="R100" s="7"/>
      <c r="S100" s="7"/>
      <c r="T100" s="7"/>
      <c r="U100" s="7"/>
      <c r="V100" s="7"/>
      <c r="W100" s="7"/>
      <c r="X100" s="7"/>
      <c r="Y100" s="7"/>
      <c r="Z100" s="7"/>
      <c r="AA100" s="7"/>
    </row>
    <row r="101" spans="1:27" ht="12.75" hidden="1" customHeight="1" x14ac:dyDescent="0.2">
      <c r="A101" s="7"/>
      <c r="B101" s="209"/>
      <c r="C101" s="7"/>
      <c r="D101" s="7"/>
      <c r="E101" s="7"/>
      <c r="F101" s="7"/>
      <c r="G101" s="7"/>
      <c r="H101" s="7"/>
      <c r="I101" s="7"/>
      <c r="J101" s="7"/>
      <c r="K101" s="7"/>
      <c r="L101" s="7"/>
      <c r="M101" s="7"/>
      <c r="N101" s="7"/>
      <c r="O101" s="7"/>
      <c r="P101" s="7"/>
      <c r="Q101" s="7"/>
      <c r="R101" s="7"/>
      <c r="S101" s="7"/>
      <c r="T101" s="7"/>
      <c r="U101" s="7"/>
      <c r="V101" s="7"/>
      <c r="W101" s="7"/>
      <c r="X101" s="7"/>
      <c r="Y101" s="7"/>
      <c r="Z101" s="7"/>
      <c r="AA101" s="7"/>
    </row>
    <row r="102" spans="1:27" ht="12.75" hidden="1" customHeight="1" x14ac:dyDescent="0.2">
      <c r="A102" s="7"/>
      <c r="B102" s="209"/>
      <c r="C102" s="7"/>
      <c r="D102" s="7"/>
      <c r="E102" s="7"/>
      <c r="F102" s="7"/>
      <c r="G102" s="7"/>
      <c r="H102" s="7"/>
      <c r="I102" s="7"/>
      <c r="J102" s="7"/>
      <c r="K102" s="7"/>
      <c r="L102" s="7"/>
      <c r="M102" s="7"/>
      <c r="N102" s="7"/>
      <c r="O102" s="7"/>
      <c r="P102" s="7"/>
      <c r="Q102" s="7"/>
      <c r="R102" s="7"/>
      <c r="S102" s="7"/>
      <c r="T102" s="7"/>
      <c r="U102" s="7"/>
      <c r="V102" s="7"/>
      <c r="W102" s="7"/>
      <c r="X102" s="7"/>
      <c r="Y102" s="7"/>
      <c r="Z102" s="7"/>
      <c r="AA102" s="7"/>
    </row>
    <row r="103" spans="1:27" ht="12.75" hidden="1" customHeight="1" x14ac:dyDescent="0.2">
      <c r="A103" s="7"/>
      <c r="B103" s="209"/>
      <c r="C103" s="7"/>
      <c r="D103" s="7"/>
      <c r="E103" s="7"/>
      <c r="F103" s="7"/>
      <c r="G103" s="7"/>
      <c r="H103" s="7"/>
      <c r="I103" s="7"/>
      <c r="J103" s="7"/>
      <c r="K103" s="7"/>
      <c r="L103" s="7"/>
      <c r="M103" s="7"/>
      <c r="N103" s="7"/>
      <c r="O103" s="7"/>
      <c r="P103" s="7"/>
      <c r="Q103" s="7"/>
      <c r="R103" s="7"/>
      <c r="S103" s="7"/>
      <c r="T103" s="7"/>
      <c r="U103" s="7"/>
      <c r="V103" s="7"/>
      <c r="W103" s="7"/>
      <c r="X103" s="7"/>
      <c r="Y103" s="7"/>
      <c r="Z103" s="7"/>
      <c r="AA103" s="7"/>
    </row>
    <row r="104" spans="1:27" ht="12.75" hidden="1" customHeight="1" x14ac:dyDescent="0.2">
      <c r="A104" s="7"/>
      <c r="B104" s="209"/>
      <c r="C104" s="7"/>
      <c r="D104" s="7"/>
      <c r="E104" s="7"/>
      <c r="F104" s="7"/>
      <c r="G104" s="7"/>
      <c r="H104" s="7"/>
      <c r="I104" s="7"/>
      <c r="J104" s="7"/>
      <c r="K104" s="7"/>
      <c r="L104" s="7"/>
      <c r="M104" s="7"/>
      <c r="N104" s="7"/>
      <c r="O104" s="7"/>
      <c r="P104" s="7"/>
      <c r="Q104" s="7"/>
      <c r="R104" s="7"/>
      <c r="S104" s="7"/>
      <c r="T104" s="7"/>
      <c r="U104" s="7"/>
      <c r="V104" s="7"/>
      <c r="W104" s="7"/>
      <c r="X104" s="7"/>
      <c r="Y104" s="7"/>
      <c r="Z104" s="7"/>
      <c r="AA104" s="7"/>
    </row>
    <row r="105" spans="1:27" ht="12.75" hidden="1" customHeight="1" x14ac:dyDescent="0.2">
      <c r="A105" s="7"/>
      <c r="B105" s="209"/>
      <c r="C105" s="7"/>
      <c r="D105" s="7"/>
      <c r="E105" s="7"/>
      <c r="F105" s="7"/>
      <c r="G105" s="7"/>
      <c r="H105" s="7"/>
      <c r="I105" s="7"/>
      <c r="J105" s="7"/>
      <c r="K105" s="7"/>
      <c r="L105" s="7"/>
      <c r="M105" s="7"/>
      <c r="N105" s="7"/>
      <c r="O105" s="7"/>
      <c r="P105" s="7"/>
      <c r="Q105" s="7"/>
      <c r="R105" s="7"/>
      <c r="S105" s="7"/>
      <c r="T105" s="7"/>
      <c r="U105" s="7"/>
      <c r="V105" s="7"/>
      <c r="W105" s="7"/>
      <c r="X105" s="7"/>
      <c r="Y105" s="7"/>
      <c r="Z105" s="7"/>
      <c r="AA105" s="7"/>
    </row>
    <row r="106" spans="1:27" ht="12.75" hidden="1" customHeight="1" x14ac:dyDescent="0.2">
      <c r="A106" s="7"/>
      <c r="B106" s="209"/>
      <c r="C106" s="7"/>
      <c r="D106" s="7"/>
      <c r="E106" s="7"/>
      <c r="F106" s="7"/>
      <c r="G106" s="7"/>
      <c r="H106" s="7"/>
      <c r="I106" s="7"/>
      <c r="J106" s="7"/>
      <c r="K106" s="7"/>
      <c r="L106" s="7"/>
      <c r="M106" s="7"/>
      <c r="N106" s="7"/>
      <c r="O106" s="7"/>
      <c r="P106" s="7"/>
      <c r="Q106" s="7"/>
      <c r="R106" s="7"/>
      <c r="S106" s="7"/>
      <c r="T106" s="7"/>
      <c r="U106" s="7"/>
      <c r="V106" s="7"/>
      <c r="W106" s="7"/>
      <c r="X106" s="7"/>
      <c r="Y106" s="7"/>
      <c r="Z106" s="7"/>
      <c r="AA106" s="7"/>
    </row>
    <row r="107" spans="1:27" ht="12.75" hidden="1" customHeight="1" x14ac:dyDescent="0.2">
      <c r="A107" s="7"/>
      <c r="B107" s="209"/>
      <c r="C107" s="7"/>
      <c r="D107" s="7"/>
      <c r="E107" s="7"/>
      <c r="F107" s="7"/>
      <c r="G107" s="7"/>
      <c r="H107" s="7"/>
      <c r="I107" s="7"/>
      <c r="J107" s="7"/>
      <c r="K107" s="7"/>
      <c r="L107" s="7"/>
      <c r="M107" s="7"/>
      <c r="N107" s="7"/>
      <c r="O107" s="7"/>
      <c r="P107" s="7"/>
      <c r="Q107" s="7"/>
      <c r="R107" s="7"/>
      <c r="S107" s="7"/>
      <c r="T107" s="7"/>
      <c r="U107" s="7"/>
      <c r="V107" s="7"/>
      <c r="W107" s="7"/>
      <c r="X107" s="7"/>
      <c r="Y107" s="7"/>
      <c r="Z107" s="7"/>
      <c r="AA107" s="7"/>
    </row>
    <row r="108" spans="1:27" ht="12.75" hidden="1" customHeight="1" x14ac:dyDescent="0.2">
      <c r="A108" s="7"/>
      <c r="B108" s="209"/>
      <c r="C108" s="7"/>
      <c r="D108" s="7"/>
      <c r="E108" s="7"/>
      <c r="F108" s="7"/>
      <c r="G108" s="7"/>
      <c r="H108" s="7"/>
      <c r="I108" s="7"/>
      <c r="J108" s="7"/>
      <c r="K108" s="7"/>
      <c r="L108" s="7"/>
      <c r="M108" s="7"/>
      <c r="N108" s="7"/>
      <c r="O108" s="7"/>
      <c r="P108" s="7"/>
      <c r="Q108" s="7"/>
      <c r="R108" s="7"/>
      <c r="S108" s="7"/>
      <c r="T108" s="7"/>
      <c r="U108" s="7"/>
      <c r="V108" s="7"/>
      <c r="W108" s="7"/>
      <c r="X108" s="7"/>
      <c r="Y108" s="7"/>
      <c r="Z108" s="7"/>
      <c r="AA108" s="7"/>
    </row>
    <row r="109" spans="1:27" ht="12.75" hidden="1" customHeight="1" x14ac:dyDescent="0.2">
      <c r="A109" s="7"/>
      <c r="B109" s="209"/>
      <c r="C109" s="7"/>
      <c r="D109" s="7"/>
      <c r="E109" s="7"/>
      <c r="F109" s="7"/>
      <c r="G109" s="7"/>
      <c r="H109" s="7"/>
      <c r="I109" s="7"/>
      <c r="J109" s="7"/>
      <c r="K109" s="7"/>
      <c r="L109" s="7"/>
      <c r="M109" s="7"/>
      <c r="N109" s="7"/>
      <c r="O109" s="7"/>
      <c r="P109" s="7"/>
      <c r="Q109" s="7"/>
      <c r="R109" s="7"/>
      <c r="S109" s="7"/>
      <c r="T109" s="7"/>
      <c r="U109" s="7"/>
      <c r="V109" s="7"/>
      <c r="W109" s="7"/>
      <c r="X109" s="7"/>
      <c r="Y109" s="7"/>
      <c r="Z109" s="7"/>
      <c r="AA109" s="7"/>
    </row>
    <row r="110" spans="1:27" ht="12.75" hidden="1" customHeight="1" x14ac:dyDescent="0.2">
      <c r="A110" s="7"/>
      <c r="B110" s="209"/>
      <c r="C110" s="7"/>
      <c r="D110" s="7"/>
      <c r="E110" s="7"/>
      <c r="F110" s="7"/>
      <c r="G110" s="7"/>
      <c r="H110" s="7"/>
      <c r="I110" s="7"/>
      <c r="J110" s="7"/>
      <c r="K110" s="7"/>
      <c r="L110" s="7"/>
      <c r="M110" s="7"/>
      <c r="N110" s="7"/>
      <c r="O110" s="7"/>
      <c r="P110" s="7"/>
      <c r="Q110" s="7"/>
      <c r="R110" s="7"/>
      <c r="S110" s="7"/>
      <c r="T110" s="7"/>
      <c r="U110" s="7"/>
      <c r="V110" s="7"/>
      <c r="W110" s="7"/>
      <c r="X110" s="7"/>
      <c r="Y110" s="7"/>
      <c r="Z110" s="7"/>
      <c r="AA110" s="7"/>
    </row>
    <row r="111" spans="1:27" ht="12.75" hidden="1" customHeight="1" x14ac:dyDescent="0.2">
      <c r="A111" s="7"/>
      <c r="B111" s="209"/>
      <c r="C111" s="7"/>
      <c r="D111" s="7"/>
      <c r="E111" s="7"/>
      <c r="F111" s="7"/>
      <c r="G111" s="7"/>
      <c r="H111" s="7"/>
      <c r="I111" s="7"/>
      <c r="J111" s="7"/>
      <c r="K111" s="7"/>
      <c r="L111" s="7"/>
      <c r="M111" s="7"/>
      <c r="N111" s="7"/>
      <c r="O111" s="7"/>
      <c r="P111" s="7"/>
      <c r="Q111" s="7"/>
      <c r="R111" s="7"/>
      <c r="S111" s="7"/>
      <c r="T111" s="7"/>
      <c r="U111" s="7"/>
      <c r="V111" s="7"/>
      <c r="W111" s="7"/>
      <c r="X111" s="7"/>
      <c r="Y111" s="7"/>
      <c r="Z111" s="7"/>
      <c r="AA111" s="7"/>
    </row>
    <row r="112" spans="1:27" ht="12.75" hidden="1" customHeight="1" x14ac:dyDescent="0.2">
      <c r="A112" s="7"/>
      <c r="B112" s="209"/>
      <c r="C112" s="7"/>
      <c r="D112" s="7"/>
      <c r="E112" s="7"/>
      <c r="F112" s="7"/>
      <c r="G112" s="7"/>
      <c r="H112" s="7"/>
      <c r="I112" s="7"/>
      <c r="J112" s="7"/>
      <c r="K112" s="7"/>
      <c r="L112" s="7"/>
      <c r="M112" s="7"/>
      <c r="N112" s="7"/>
      <c r="O112" s="7"/>
      <c r="P112" s="7"/>
      <c r="Q112" s="7"/>
      <c r="R112" s="7"/>
      <c r="S112" s="7"/>
      <c r="T112" s="7"/>
      <c r="U112" s="7"/>
      <c r="V112" s="7"/>
      <c r="W112" s="7"/>
      <c r="X112" s="7"/>
      <c r="Y112" s="7"/>
      <c r="Z112" s="7"/>
      <c r="AA112" s="7"/>
    </row>
    <row r="113" spans="1:27" ht="12.75" hidden="1" customHeight="1" x14ac:dyDescent="0.2">
      <c r="A113" s="7"/>
      <c r="B113" s="209"/>
      <c r="C113" s="7"/>
      <c r="D113" s="7"/>
      <c r="E113" s="7"/>
      <c r="F113" s="7"/>
      <c r="G113" s="7"/>
      <c r="H113" s="7"/>
      <c r="I113" s="7"/>
      <c r="J113" s="7"/>
      <c r="K113" s="7"/>
      <c r="L113" s="7"/>
      <c r="M113" s="7"/>
      <c r="N113" s="7"/>
      <c r="O113" s="7"/>
      <c r="P113" s="7"/>
      <c r="Q113" s="7"/>
      <c r="R113" s="7"/>
      <c r="S113" s="7"/>
      <c r="T113" s="7"/>
      <c r="U113" s="7"/>
      <c r="V113" s="7"/>
      <c r="W113" s="7"/>
      <c r="X113" s="7"/>
      <c r="Y113" s="7"/>
      <c r="Z113" s="7"/>
      <c r="AA113" s="7"/>
    </row>
    <row r="114" spans="1:27" ht="12.75" hidden="1" customHeight="1" x14ac:dyDescent="0.2">
      <c r="A114" s="7"/>
      <c r="B114" s="209"/>
      <c r="C114" s="7"/>
      <c r="D114" s="7"/>
      <c r="E114" s="7"/>
      <c r="F114" s="7"/>
      <c r="G114" s="7"/>
      <c r="H114" s="7"/>
      <c r="I114" s="7"/>
      <c r="J114" s="7"/>
      <c r="K114" s="7"/>
      <c r="L114" s="7"/>
      <c r="M114" s="7"/>
      <c r="N114" s="7"/>
      <c r="O114" s="7"/>
      <c r="P114" s="7"/>
      <c r="Q114" s="7"/>
      <c r="R114" s="7"/>
      <c r="S114" s="7"/>
      <c r="T114" s="7"/>
      <c r="U114" s="7"/>
      <c r="V114" s="7"/>
      <c r="W114" s="7"/>
      <c r="X114" s="7"/>
      <c r="Y114" s="7"/>
      <c r="Z114" s="7"/>
      <c r="AA114" s="7"/>
    </row>
    <row r="115" spans="1:27" ht="12.75" hidden="1" customHeight="1" x14ac:dyDescent="0.2">
      <c r="A115" s="7"/>
      <c r="B115" s="209"/>
      <c r="C115" s="7"/>
      <c r="D115" s="7"/>
      <c r="E115" s="7"/>
      <c r="F115" s="7"/>
      <c r="G115" s="7"/>
      <c r="H115" s="7"/>
      <c r="I115" s="7"/>
      <c r="J115" s="7"/>
      <c r="K115" s="7"/>
      <c r="L115" s="7"/>
      <c r="M115" s="7"/>
      <c r="N115" s="7"/>
      <c r="O115" s="7"/>
      <c r="P115" s="7"/>
      <c r="Q115" s="7"/>
      <c r="R115" s="7"/>
      <c r="S115" s="7"/>
      <c r="T115" s="7"/>
      <c r="U115" s="7"/>
      <c r="V115" s="7"/>
      <c r="W115" s="7"/>
      <c r="X115" s="7"/>
      <c r="Y115" s="7"/>
      <c r="Z115" s="7"/>
      <c r="AA115" s="7"/>
    </row>
    <row r="116" spans="1:27" ht="12.75" hidden="1" customHeight="1" x14ac:dyDescent="0.2">
      <c r="A116" s="7"/>
      <c r="B116" s="209"/>
      <c r="C116" s="7"/>
      <c r="D116" s="7"/>
      <c r="E116" s="7"/>
      <c r="F116" s="7"/>
      <c r="G116" s="7"/>
      <c r="H116" s="7"/>
      <c r="I116" s="7"/>
      <c r="J116" s="7"/>
      <c r="K116" s="7"/>
      <c r="L116" s="7"/>
      <c r="M116" s="7"/>
      <c r="N116" s="7"/>
      <c r="O116" s="7"/>
      <c r="P116" s="7"/>
      <c r="Q116" s="7"/>
      <c r="R116" s="7"/>
      <c r="S116" s="7"/>
      <c r="T116" s="7"/>
      <c r="U116" s="7"/>
      <c r="V116" s="7"/>
      <c r="W116" s="7"/>
      <c r="X116" s="7"/>
      <c r="Y116" s="7"/>
      <c r="Z116" s="7"/>
      <c r="AA116" s="7"/>
    </row>
    <row r="117" spans="1:27" ht="12.75" hidden="1" customHeight="1" x14ac:dyDescent="0.2">
      <c r="A117" s="7"/>
      <c r="B117" s="209"/>
      <c r="C117" s="7"/>
      <c r="D117" s="7"/>
      <c r="E117" s="7"/>
      <c r="F117" s="7"/>
      <c r="G117" s="7"/>
      <c r="H117" s="7"/>
      <c r="I117" s="7"/>
      <c r="J117" s="7"/>
      <c r="K117" s="7"/>
      <c r="L117" s="7"/>
      <c r="M117" s="7"/>
      <c r="N117" s="7"/>
      <c r="O117" s="7"/>
      <c r="P117" s="7"/>
      <c r="Q117" s="7"/>
      <c r="R117" s="7"/>
      <c r="S117" s="7"/>
      <c r="T117" s="7"/>
      <c r="U117" s="7"/>
      <c r="V117" s="7"/>
      <c r="W117" s="7"/>
      <c r="X117" s="7"/>
      <c r="Y117" s="7"/>
      <c r="Z117" s="7"/>
      <c r="AA117" s="7"/>
    </row>
    <row r="118" spans="1:27" ht="12.75" hidden="1" customHeight="1" x14ac:dyDescent="0.2">
      <c r="A118" s="7"/>
      <c r="B118" s="209"/>
      <c r="C118" s="7"/>
      <c r="D118" s="7"/>
      <c r="E118" s="7"/>
      <c r="F118" s="7"/>
      <c r="G118" s="7"/>
      <c r="H118" s="7"/>
      <c r="I118" s="7"/>
      <c r="J118" s="7"/>
      <c r="K118" s="7"/>
      <c r="L118" s="7"/>
      <c r="M118" s="7"/>
      <c r="N118" s="7"/>
      <c r="O118" s="7"/>
      <c r="P118" s="7"/>
      <c r="Q118" s="7"/>
      <c r="R118" s="7"/>
      <c r="S118" s="7"/>
      <c r="T118" s="7"/>
      <c r="U118" s="7"/>
      <c r="V118" s="7"/>
      <c r="W118" s="7"/>
      <c r="X118" s="7"/>
      <c r="Y118" s="7"/>
      <c r="Z118" s="7"/>
      <c r="AA118" s="7"/>
    </row>
    <row r="119" spans="1:27" ht="12.75" hidden="1" customHeight="1" x14ac:dyDescent="0.2">
      <c r="A119" s="7"/>
      <c r="B119" s="209"/>
      <c r="C119" s="7"/>
      <c r="D119" s="7"/>
      <c r="E119" s="7"/>
      <c r="F119" s="7"/>
      <c r="G119" s="7"/>
      <c r="H119" s="7"/>
      <c r="I119" s="7"/>
      <c r="J119" s="7"/>
      <c r="K119" s="7"/>
      <c r="L119" s="7"/>
      <c r="M119" s="7"/>
      <c r="N119" s="7"/>
      <c r="O119" s="7"/>
      <c r="P119" s="7"/>
      <c r="Q119" s="7"/>
      <c r="R119" s="7"/>
      <c r="S119" s="7"/>
      <c r="T119" s="7"/>
      <c r="U119" s="7"/>
      <c r="V119" s="7"/>
      <c r="W119" s="7"/>
      <c r="X119" s="7"/>
      <c r="Y119" s="7"/>
      <c r="Z119" s="7"/>
      <c r="AA119" s="7"/>
    </row>
    <row r="120" spans="1:27" ht="12.75" hidden="1" customHeight="1" x14ac:dyDescent="0.2">
      <c r="A120" s="7"/>
      <c r="B120" s="209"/>
      <c r="C120" s="7"/>
      <c r="D120" s="7"/>
      <c r="E120" s="7"/>
      <c r="F120" s="7"/>
      <c r="G120" s="7"/>
      <c r="H120" s="7"/>
      <c r="I120" s="7"/>
      <c r="J120" s="7"/>
      <c r="K120" s="7"/>
      <c r="L120" s="7"/>
      <c r="M120" s="7"/>
      <c r="N120" s="7"/>
      <c r="O120" s="7"/>
      <c r="P120" s="7"/>
      <c r="Q120" s="7"/>
      <c r="R120" s="7"/>
      <c r="S120" s="7"/>
      <c r="T120" s="7"/>
      <c r="U120" s="7"/>
      <c r="V120" s="7"/>
      <c r="W120" s="7"/>
      <c r="X120" s="7"/>
      <c r="Y120" s="7"/>
      <c r="Z120" s="7"/>
      <c r="AA120" s="7"/>
    </row>
    <row r="121" spans="1:27" ht="12.75" hidden="1" customHeight="1" x14ac:dyDescent="0.2">
      <c r="A121" s="7"/>
      <c r="B121" s="209"/>
      <c r="C121" s="7"/>
      <c r="D121" s="7"/>
      <c r="E121" s="7"/>
      <c r="F121" s="7"/>
      <c r="G121" s="7"/>
      <c r="H121" s="7"/>
      <c r="I121" s="7"/>
      <c r="J121" s="7"/>
      <c r="K121" s="7"/>
      <c r="L121" s="7"/>
      <c r="M121" s="7"/>
      <c r="N121" s="7"/>
      <c r="O121" s="7"/>
      <c r="P121" s="7"/>
      <c r="Q121" s="7"/>
      <c r="R121" s="7"/>
      <c r="S121" s="7"/>
      <c r="T121" s="7"/>
      <c r="U121" s="7"/>
      <c r="V121" s="7"/>
      <c r="W121" s="7"/>
      <c r="X121" s="7"/>
      <c r="Y121" s="7"/>
      <c r="Z121" s="7"/>
      <c r="AA121" s="7"/>
    </row>
    <row r="122" spans="1:27" ht="12.75" hidden="1" customHeight="1" x14ac:dyDescent="0.2">
      <c r="A122" s="7"/>
      <c r="B122" s="209"/>
      <c r="C122" s="7"/>
      <c r="D122" s="7"/>
      <c r="E122" s="7"/>
      <c r="F122" s="7"/>
      <c r="G122" s="7"/>
      <c r="H122" s="7"/>
      <c r="I122" s="7"/>
      <c r="J122" s="7"/>
      <c r="K122" s="7"/>
      <c r="L122" s="7"/>
      <c r="M122" s="7"/>
      <c r="N122" s="7"/>
      <c r="O122" s="7"/>
      <c r="P122" s="7"/>
      <c r="Q122" s="7"/>
      <c r="R122" s="7"/>
      <c r="S122" s="7"/>
      <c r="T122" s="7"/>
      <c r="U122" s="7"/>
      <c r="V122" s="7"/>
      <c r="W122" s="7"/>
      <c r="X122" s="7"/>
      <c r="Y122" s="7"/>
      <c r="Z122" s="7"/>
      <c r="AA122" s="7"/>
    </row>
    <row r="123" spans="1:27" ht="12.75" hidden="1" customHeight="1" x14ac:dyDescent="0.2">
      <c r="A123" s="7"/>
      <c r="B123" s="209"/>
      <c r="C123" s="7"/>
      <c r="D123" s="7"/>
      <c r="E123" s="7"/>
      <c r="F123" s="7"/>
      <c r="G123" s="7"/>
      <c r="H123" s="7"/>
      <c r="I123" s="7"/>
      <c r="J123" s="7"/>
      <c r="K123" s="7"/>
      <c r="L123" s="7"/>
      <c r="M123" s="7"/>
      <c r="N123" s="7"/>
      <c r="O123" s="7"/>
      <c r="P123" s="7"/>
      <c r="Q123" s="7"/>
      <c r="R123" s="7"/>
      <c r="S123" s="7"/>
      <c r="T123" s="7"/>
      <c r="U123" s="7"/>
      <c r="V123" s="7"/>
      <c r="W123" s="7"/>
      <c r="X123" s="7"/>
      <c r="Y123" s="7"/>
      <c r="Z123" s="7"/>
      <c r="AA123" s="7"/>
    </row>
    <row r="124" spans="1:27" ht="12.75" hidden="1" customHeight="1" x14ac:dyDescent="0.2">
      <c r="A124" s="7"/>
      <c r="B124" s="209"/>
      <c r="C124" s="7"/>
      <c r="D124" s="7"/>
      <c r="E124" s="7"/>
      <c r="F124" s="7"/>
      <c r="G124" s="7"/>
      <c r="H124" s="7"/>
      <c r="I124" s="7"/>
      <c r="J124" s="7"/>
      <c r="K124" s="7"/>
      <c r="L124" s="7"/>
      <c r="M124" s="7"/>
      <c r="N124" s="7"/>
      <c r="O124" s="7"/>
      <c r="P124" s="7"/>
      <c r="Q124" s="7"/>
      <c r="R124" s="7"/>
      <c r="S124" s="7"/>
      <c r="T124" s="7"/>
      <c r="U124" s="7"/>
      <c r="V124" s="7"/>
      <c r="W124" s="7"/>
      <c r="X124" s="7"/>
      <c r="Y124" s="7"/>
      <c r="Z124" s="7"/>
      <c r="AA124" s="7"/>
    </row>
    <row r="125" spans="1:27" ht="12.75" hidden="1" customHeight="1" x14ac:dyDescent="0.2">
      <c r="A125" s="7"/>
      <c r="B125" s="209"/>
      <c r="C125" s="7"/>
      <c r="D125" s="7"/>
      <c r="E125" s="7"/>
      <c r="F125" s="7"/>
      <c r="G125" s="7"/>
      <c r="H125" s="7"/>
      <c r="I125" s="7"/>
      <c r="J125" s="7"/>
      <c r="K125" s="7"/>
      <c r="L125" s="7"/>
      <c r="M125" s="7"/>
      <c r="N125" s="7"/>
      <c r="O125" s="7"/>
      <c r="P125" s="7"/>
      <c r="Q125" s="7"/>
      <c r="R125" s="7"/>
      <c r="S125" s="7"/>
      <c r="T125" s="7"/>
      <c r="U125" s="7"/>
      <c r="V125" s="7"/>
      <c r="W125" s="7"/>
      <c r="X125" s="7"/>
      <c r="Y125" s="7"/>
      <c r="Z125" s="7"/>
      <c r="AA125" s="7"/>
    </row>
    <row r="126" spans="1:27" ht="12.75" hidden="1" customHeight="1" x14ac:dyDescent="0.2">
      <c r="A126" s="7"/>
      <c r="B126" s="209"/>
      <c r="C126" s="7"/>
      <c r="D126" s="7"/>
      <c r="E126" s="7"/>
      <c r="F126" s="7"/>
      <c r="G126" s="7"/>
      <c r="H126" s="7"/>
      <c r="I126" s="7"/>
      <c r="J126" s="7"/>
      <c r="K126" s="7"/>
      <c r="L126" s="7"/>
      <c r="M126" s="7"/>
      <c r="N126" s="7"/>
      <c r="O126" s="7"/>
      <c r="P126" s="7"/>
      <c r="Q126" s="7"/>
      <c r="R126" s="7"/>
      <c r="S126" s="7"/>
      <c r="T126" s="7"/>
      <c r="U126" s="7"/>
      <c r="V126" s="7"/>
      <c r="W126" s="7"/>
      <c r="X126" s="7"/>
      <c r="Y126" s="7"/>
      <c r="Z126" s="7"/>
      <c r="AA126" s="7"/>
    </row>
    <row r="127" spans="1:27" ht="12.75" hidden="1" customHeight="1" x14ac:dyDescent="0.2">
      <c r="A127" s="7"/>
      <c r="B127" s="209"/>
      <c r="C127" s="7"/>
      <c r="D127" s="7"/>
      <c r="E127" s="7"/>
      <c r="F127" s="7"/>
      <c r="G127" s="7"/>
      <c r="H127" s="7"/>
      <c r="I127" s="7"/>
      <c r="J127" s="7"/>
      <c r="K127" s="7"/>
      <c r="L127" s="7"/>
      <c r="M127" s="7"/>
      <c r="N127" s="7"/>
      <c r="O127" s="7"/>
      <c r="P127" s="7"/>
      <c r="Q127" s="7"/>
      <c r="R127" s="7"/>
      <c r="S127" s="7"/>
      <c r="T127" s="7"/>
      <c r="U127" s="7"/>
      <c r="V127" s="7"/>
      <c r="W127" s="7"/>
      <c r="X127" s="7"/>
      <c r="Y127" s="7"/>
      <c r="Z127" s="7"/>
      <c r="AA127" s="7"/>
    </row>
    <row r="128" spans="1:27" ht="12.75" hidden="1" customHeight="1" x14ac:dyDescent="0.2">
      <c r="A128" s="7"/>
      <c r="B128" s="209"/>
      <c r="C128" s="7"/>
      <c r="D128" s="7"/>
      <c r="E128" s="7"/>
      <c r="F128" s="7"/>
      <c r="G128" s="7"/>
      <c r="H128" s="7"/>
      <c r="I128" s="7"/>
      <c r="J128" s="7"/>
      <c r="K128" s="7"/>
      <c r="L128" s="7"/>
      <c r="M128" s="7"/>
      <c r="N128" s="7"/>
      <c r="O128" s="7"/>
      <c r="P128" s="7"/>
      <c r="Q128" s="7"/>
      <c r="R128" s="7"/>
      <c r="S128" s="7"/>
      <c r="T128" s="7"/>
      <c r="U128" s="7"/>
      <c r="V128" s="7"/>
      <c r="W128" s="7"/>
      <c r="X128" s="7"/>
      <c r="Y128" s="7"/>
      <c r="Z128" s="7"/>
      <c r="AA128" s="7"/>
    </row>
    <row r="129" spans="1:27" ht="12.75" hidden="1" customHeight="1" x14ac:dyDescent="0.2">
      <c r="A129" s="7"/>
      <c r="B129" s="209"/>
      <c r="C129" s="7"/>
      <c r="D129" s="7"/>
      <c r="E129" s="7"/>
      <c r="F129" s="7"/>
      <c r="G129" s="7"/>
      <c r="H129" s="7"/>
      <c r="I129" s="7"/>
      <c r="J129" s="7"/>
      <c r="K129" s="7"/>
      <c r="L129" s="7"/>
      <c r="M129" s="7"/>
      <c r="N129" s="7"/>
      <c r="O129" s="7"/>
      <c r="P129" s="7"/>
      <c r="Q129" s="7"/>
      <c r="R129" s="7"/>
      <c r="S129" s="7"/>
      <c r="T129" s="7"/>
      <c r="U129" s="7"/>
      <c r="V129" s="7"/>
      <c r="W129" s="7"/>
      <c r="X129" s="7"/>
      <c r="Y129" s="7"/>
      <c r="Z129" s="7"/>
      <c r="AA129" s="7"/>
    </row>
    <row r="130" spans="1:27" ht="12.75" hidden="1" customHeight="1" x14ac:dyDescent="0.2">
      <c r="A130" s="7"/>
      <c r="B130" s="209"/>
      <c r="C130" s="7"/>
      <c r="D130" s="7"/>
      <c r="E130" s="7"/>
      <c r="F130" s="7"/>
      <c r="G130" s="7"/>
      <c r="H130" s="7"/>
      <c r="I130" s="7"/>
      <c r="J130" s="7"/>
      <c r="K130" s="7"/>
      <c r="L130" s="7"/>
      <c r="M130" s="7"/>
      <c r="N130" s="7"/>
      <c r="O130" s="7"/>
      <c r="P130" s="7"/>
      <c r="Q130" s="7"/>
      <c r="R130" s="7"/>
      <c r="S130" s="7"/>
      <c r="T130" s="7"/>
      <c r="U130" s="7"/>
      <c r="V130" s="7"/>
      <c r="W130" s="7"/>
      <c r="X130" s="7"/>
      <c r="Y130" s="7"/>
      <c r="Z130" s="7"/>
      <c r="AA130" s="7"/>
    </row>
    <row r="131" spans="1:27" ht="12.75" hidden="1" customHeight="1" x14ac:dyDescent="0.2">
      <c r="A131" s="7"/>
      <c r="B131" s="209"/>
      <c r="C131" s="7"/>
      <c r="D131" s="7"/>
      <c r="E131" s="7"/>
      <c r="F131" s="7"/>
      <c r="G131" s="7"/>
      <c r="H131" s="7"/>
      <c r="I131" s="7"/>
      <c r="J131" s="7"/>
      <c r="K131" s="7"/>
      <c r="L131" s="7"/>
      <c r="M131" s="7"/>
      <c r="N131" s="7"/>
      <c r="O131" s="7"/>
      <c r="P131" s="7"/>
      <c r="Q131" s="7"/>
      <c r="R131" s="7"/>
      <c r="S131" s="7"/>
      <c r="T131" s="7"/>
      <c r="U131" s="7"/>
      <c r="V131" s="7"/>
      <c r="W131" s="7"/>
      <c r="X131" s="7"/>
      <c r="Y131" s="7"/>
      <c r="Z131" s="7"/>
      <c r="AA131" s="7"/>
    </row>
    <row r="132" spans="1:27" ht="12.75" hidden="1" customHeight="1" x14ac:dyDescent="0.2">
      <c r="A132" s="7"/>
      <c r="B132" s="209"/>
      <c r="C132" s="7"/>
      <c r="D132" s="7"/>
      <c r="E132" s="7"/>
      <c r="F132" s="7"/>
      <c r="G132" s="7"/>
      <c r="H132" s="7"/>
      <c r="I132" s="7"/>
      <c r="J132" s="7"/>
      <c r="K132" s="7"/>
      <c r="L132" s="7"/>
      <c r="M132" s="7"/>
      <c r="N132" s="7"/>
      <c r="O132" s="7"/>
      <c r="P132" s="7"/>
      <c r="Q132" s="7"/>
      <c r="R132" s="7"/>
      <c r="S132" s="7"/>
      <c r="T132" s="7"/>
      <c r="U132" s="7"/>
      <c r="V132" s="7"/>
      <c r="W132" s="7"/>
      <c r="X132" s="7"/>
      <c r="Y132" s="7"/>
      <c r="Z132" s="7"/>
      <c r="AA132" s="7"/>
    </row>
    <row r="133" spans="1:27" ht="12.75" hidden="1" customHeight="1" x14ac:dyDescent="0.2">
      <c r="A133" s="7"/>
      <c r="B133" s="209"/>
      <c r="C133" s="7"/>
      <c r="D133" s="7"/>
      <c r="E133" s="7"/>
      <c r="F133" s="7"/>
      <c r="G133" s="7"/>
      <c r="H133" s="7"/>
      <c r="I133" s="7"/>
      <c r="J133" s="7"/>
      <c r="K133" s="7"/>
      <c r="L133" s="7"/>
      <c r="M133" s="7"/>
      <c r="N133" s="7"/>
      <c r="O133" s="7"/>
      <c r="P133" s="7"/>
      <c r="Q133" s="7"/>
      <c r="R133" s="7"/>
      <c r="S133" s="7"/>
      <c r="T133" s="7"/>
      <c r="U133" s="7"/>
      <c r="V133" s="7"/>
      <c r="W133" s="7"/>
      <c r="X133" s="7"/>
      <c r="Y133" s="7"/>
      <c r="Z133" s="7"/>
      <c r="AA133" s="7"/>
    </row>
    <row r="134" spans="1:27" ht="12.75" hidden="1" customHeight="1" x14ac:dyDescent="0.2">
      <c r="A134" s="7"/>
      <c r="B134" s="209"/>
      <c r="C134" s="7"/>
      <c r="D134" s="7"/>
      <c r="E134" s="7"/>
      <c r="F134" s="7"/>
      <c r="G134" s="7"/>
      <c r="H134" s="7"/>
      <c r="I134" s="7"/>
      <c r="J134" s="7"/>
      <c r="K134" s="7"/>
      <c r="L134" s="7"/>
      <c r="M134" s="7"/>
      <c r="N134" s="7"/>
      <c r="O134" s="7"/>
      <c r="P134" s="7"/>
      <c r="Q134" s="7"/>
      <c r="R134" s="7"/>
      <c r="S134" s="7"/>
      <c r="T134" s="7"/>
      <c r="U134" s="7"/>
      <c r="V134" s="7"/>
      <c r="W134" s="7"/>
      <c r="X134" s="7"/>
      <c r="Y134" s="7"/>
      <c r="Z134" s="7"/>
      <c r="AA134" s="7"/>
    </row>
    <row r="135" spans="1:27" ht="12.75" hidden="1" customHeight="1" x14ac:dyDescent="0.2">
      <c r="A135" s="7"/>
      <c r="B135" s="209"/>
      <c r="C135" s="7"/>
      <c r="D135" s="7"/>
      <c r="E135" s="7"/>
      <c r="F135" s="7"/>
      <c r="G135" s="7"/>
      <c r="H135" s="7"/>
      <c r="I135" s="7"/>
      <c r="J135" s="7"/>
      <c r="K135" s="7"/>
      <c r="L135" s="7"/>
      <c r="M135" s="7"/>
      <c r="N135" s="7"/>
      <c r="O135" s="7"/>
      <c r="P135" s="7"/>
      <c r="Q135" s="7"/>
      <c r="R135" s="7"/>
      <c r="S135" s="7"/>
      <c r="T135" s="7"/>
      <c r="U135" s="7"/>
      <c r="V135" s="7"/>
      <c r="W135" s="7"/>
      <c r="X135" s="7"/>
      <c r="Y135" s="7"/>
      <c r="Z135" s="7"/>
      <c r="AA135" s="7"/>
    </row>
    <row r="136" spans="1:27" ht="12.75" hidden="1" customHeight="1" x14ac:dyDescent="0.2">
      <c r="A136" s="7"/>
      <c r="B136" s="209"/>
      <c r="C136" s="7"/>
      <c r="D136" s="7"/>
      <c r="E136" s="7"/>
      <c r="F136" s="7"/>
      <c r="G136" s="7"/>
      <c r="H136" s="7"/>
      <c r="I136" s="7"/>
      <c r="J136" s="7"/>
      <c r="K136" s="7"/>
      <c r="L136" s="7"/>
      <c r="M136" s="7"/>
      <c r="N136" s="7"/>
      <c r="O136" s="7"/>
      <c r="P136" s="7"/>
      <c r="Q136" s="7"/>
      <c r="R136" s="7"/>
      <c r="S136" s="7"/>
      <c r="T136" s="7"/>
      <c r="U136" s="7"/>
      <c r="V136" s="7"/>
      <c r="W136" s="7"/>
      <c r="X136" s="7"/>
      <c r="Y136" s="7"/>
      <c r="Z136" s="7"/>
      <c r="AA136" s="7"/>
    </row>
    <row r="137" spans="1:27" ht="12.75" hidden="1" customHeight="1" x14ac:dyDescent="0.2">
      <c r="A137" s="7"/>
      <c r="B137" s="209"/>
      <c r="C137" s="7"/>
      <c r="D137" s="7"/>
      <c r="E137" s="7"/>
      <c r="F137" s="7"/>
      <c r="G137" s="7"/>
      <c r="H137" s="7"/>
      <c r="I137" s="7"/>
      <c r="J137" s="7"/>
      <c r="K137" s="7"/>
      <c r="L137" s="7"/>
      <c r="M137" s="7"/>
      <c r="N137" s="7"/>
      <c r="O137" s="7"/>
      <c r="P137" s="7"/>
      <c r="Q137" s="7"/>
      <c r="R137" s="7"/>
      <c r="S137" s="7"/>
      <c r="T137" s="7"/>
      <c r="U137" s="7"/>
      <c r="V137" s="7"/>
      <c r="W137" s="7"/>
      <c r="X137" s="7"/>
      <c r="Y137" s="7"/>
      <c r="Z137" s="7"/>
      <c r="AA137" s="7"/>
    </row>
    <row r="138" spans="1:27" ht="12.75" hidden="1" customHeight="1" x14ac:dyDescent="0.2">
      <c r="A138" s="7"/>
      <c r="B138" s="209"/>
      <c r="C138" s="7"/>
      <c r="D138" s="7"/>
      <c r="E138" s="7"/>
      <c r="F138" s="7"/>
      <c r="G138" s="7"/>
      <c r="H138" s="7"/>
      <c r="I138" s="7"/>
      <c r="J138" s="7"/>
      <c r="K138" s="7"/>
      <c r="L138" s="7"/>
      <c r="M138" s="7"/>
      <c r="N138" s="7"/>
      <c r="O138" s="7"/>
      <c r="P138" s="7"/>
      <c r="Q138" s="7"/>
      <c r="R138" s="7"/>
      <c r="S138" s="7"/>
      <c r="T138" s="7"/>
      <c r="U138" s="7"/>
      <c r="V138" s="7"/>
      <c r="W138" s="7"/>
      <c r="X138" s="7"/>
      <c r="Y138" s="7"/>
      <c r="Z138" s="7"/>
      <c r="AA138" s="7"/>
    </row>
    <row r="139" spans="1:27" ht="12.75" hidden="1" customHeight="1" x14ac:dyDescent="0.2">
      <c r="A139" s="7"/>
      <c r="B139" s="209"/>
      <c r="C139" s="7"/>
      <c r="D139" s="7"/>
      <c r="E139" s="7"/>
      <c r="F139" s="7"/>
      <c r="G139" s="7"/>
      <c r="H139" s="7"/>
      <c r="I139" s="7"/>
      <c r="J139" s="7"/>
      <c r="K139" s="7"/>
      <c r="L139" s="7"/>
      <c r="M139" s="7"/>
      <c r="N139" s="7"/>
      <c r="O139" s="7"/>
      <c r="P139" s="7"/>
      <c r="Q139" s="7"/>
      <c r="R139" s="7"/>
      <c r="S139" s="7"/>
      <c r="T139" s="7"/>
      <c r="U139" s="7"/>
      <c r="V139" s="7"/>
      <c r="W139" s="7"/>
      <c r="X139" s="7"/>
      <c r="Y139" s="7"/>
      <c r="Z139" s="7"/>
      <c r="AA139" s="7"/>
    </row>
    <row r="140" spans="1:27" ht="12.75" hidden="1" customHeight="1" x14ac:dyDescent="0.2">
      <c r="A140" s="7"/>
      <c r="B140" s="209"/>
      <c r="C140" s="7"/>
      <c r="D140" s="7"/>
      <c r="E140" s="7"/>
      <c r="F140" s="7"/>
      <c r="G140" s="7"/>
      <c r="H140" s="7"/>
      <c r="I140" s="7"/>
      <c r="J140" s="7"/>
      <c r="K140" s="7"/>
      <c r="L140" s="7"/>
      <c r="M140" s="7"/>
      <c r="N140" s="7"/>
      <c r="O140" s="7"/>
      <c r="P140" s="7"/>
      <c r="Q140" s="7"/>
      <c r="R140" s="7"/>
      <c r="S140" s="7"/>
      <c r="T140" s="7"/>
      <c r="U140" s="7"/>
      <c r="V140" s="7"/>
      <c r="W140" s="7"/>
      <c r="X140" s="7"/>
      <c r="Y140" s="7"/>
      <c r="Z140" s="7"/>
      <c r="AA140" s="7"/>
    </row>
    <row r="141" spans="1:27" ht="12.75" hidden="1" customHeight="1" x14ac:dyDescent="0.2">
      <c r="A141" s="7"/>
      <c r="B141" s="209"/>
      <c r="C141" s="7"/>
      <c r="D141" s="7"/>
      <c r="E141" s="7"/>
      <c r="F141" s="7"/>
      <c r="G141" s="7"/>
      <c r="H141" s="7"/>
      <c r="I141" s="7"/>
      <c r="J141" s="7"/>
      <c r="K141" s="7"/>
      <c r="L141" s="7"/>
      <c r="M141" s="7"/>
      <c r="N141" s="7"/>
      <c r="O141" s="7"/>
      <c r="P141" s="7"/>
      <c r="Q141" s="7"/>
      <c r="R141" s="7"/>
      <c r="S141" s="7"/>
      <c r="T141" s="7"/>
      <c r="U141" s="7"/>
      <c r="V141" s="7"/>
      <c r="W141" s="7"/>
      <c r="X141" s="7"/>
      <c r="Y141" s="7"/>
      <c r="Z141" s="7"/>
      <c r="AA141" s="7"/>
    </row>
    <row r="142" spans="1:27" ht="12.75" hidden="1" customHeight="1" x14ac:dyDescent="0.2">
      <c r="A142" s="7"/>
      <c r="B142" s="209"/>
      <c r="C142" s="7"/>
      <c r="D142" s="7"/>
      <c r="E142" s="7"/>
      <c r="F142" s="7"/>
      <c r="G142" s="7"/>
      <c r="H142" s="7"/>
      <c r="I142" s="7"/>
      <c r="J142" s="7"/>
      <c r="K142" s="7"/>
      <c r="L142" s="7"/>
      <c r="M142" s="7"/>
      <c r="N142" s="7"/>
      <c r="O142" s="7"/>
      <c r="P142" s="7"/>
      <c r="Q142" s="7"/>
      <c r="R142" s="7"/>
      <c r="S142" s="7"/>
      <c r="T142" s="7"/>
      <c r="U142" s="7"/>
      <c r="V142" s="7"/>
      <c r="W142" s="7"/>
      <c r="X142" s="7"/>
      <c r="Y142" s="7"/>
      <c r="Z142" s="7"/>
      <c r="AA142" s="7"/>
    </row>
    <row r="143" spans="1:27" ht="12.75" hidden="1" customHeight="1" x14ac:dyDescent="0.2">
      <c r="A143" s="7"/>
      <c r="B143" s="209"/>
      <c r="C143" s="7"/>
      <c r="D143" s="7"/>
      <c r="E143" s="7"/>
      <c r="F143" s="7"/>
      <c r="G143" s="7"/>
      <c r="H143" s="7"/>
      <c r="I143" s="7"/>
      <c r="J143" s="7"/>
      <c r="K143" s="7"/>
      <c r="L143" s="7"/>
      <c r="M143" s="7"/>
      <c r="N143" s="7"/>
      <c r="O143" s="7"/>
      <c r="P143" s="7"/>
      <c r="Q143" s="7"/>
      <c r="R143" s="7"/>
      <c r="S143" s="7"/>
      <c r="T143" s="7"/>
      <c r="U143" s="7"/>
      <c r="V143" s="7"/>
      <c r="W143" s="7"/>
      <c r="X143" s="7"/>
      <c r="Y143" s="7"/>
      <c r="Z143" s="7"/>
      <c r="AA143" s="7"/>
    </row>
    <row r="144" spans="1:27" ht="12.75" hidden="1" customHeight="1" x14ac:dyDescent="0.2">
      <c r="A144" s="7"/>
      <c r="B144" s="209"/>
      <c r="C144" s="7"/>
      <c r="D144" s="7"/>
      <c r="E144" s="7"/>
      <c r="F144" s="7"/>
      <c r="G144" s="7"/>
      <c r="H144" s="7"/>
      <c r="I144" s="7"/>
      <c r="J144" s="7"/>
      <c r="K144" s="7"/>
      <c r="L144" s="7"/>
      <c r="M144" s="7"/>
      <c r="N144" s="7"/>
      <c r="O144" s="7"/>
      <c r="P144" s="7"/>
      <c r="Q144" s="7"/>
      <c r="R144" s="7"/>
      <c r="S144" s="7"/>
      <c r="T144" s="7"/>
      <c r="U144" s="7"/>
      <c r="V144" s="7"/>
      <c r="W144" s="7"/>
      <c r="X144" s="7"/>
      <c r="Y144" s="7"/>
      <c r="Z144" s="7"/>
      <c r="AA144" s="7"/>
    </row>
    <row r="145" spans="1:27" ht="12.75" hidden="1" customHeight="1" x14ac:dyDescent="0.2">
      <c r="A145" s="7"/>
      <c r="B145" s="209"/>
      <c r="C145" s="7"/>
      <c r="D145" s="7"/>
      <c r="E145" s="7"/>
      <c r="F145" s="7"/>
      <c r="G145" s="7"/>
      <c r="H145" s="7"/>
      <c r="I145" s="7"/>
      <c r="J145" s="7"/>
      <c r="K145" s="7"/>
      <c r="L145" s="7"/>
      <c r="M145" s="7"/>
      <c r="N145" s="7"/>
      <c r="O145" s="7"/>
      <c r="P145" s="7"/>
      <c r="Q145" s="7"/>
      <c r="R145" s="7"/>
      <c r="S145" s="7"/>
      <c r="T145" s="7"/>
      <c r="U145" s="7"/>
      <c r="V145" s="7"/>
      <c r="W145" s="7"/>
      <c r="X145" s="7"/>
      <c r="Y145" s="7"/>
      <c r="Z145" s="7"/>
      <c r="AA145" s="7"/>
    </row>
    <row r="146" spans="1:27" ht="12.75" hidden="1" customHeight="1" x14ac:dyDescent="0.2">
      <c r="A146" s="7"/>
      <c r="B146" s="209"/>
      <c r="C146" s="7"/>
      <c r="D146" s="7"/>
      <c r="E146" s="7"/>
      <c r="F146" s="7"/>
      <c r="G146" s="7"/>
      <c r="H146" s="7"/>
      <c r="I146" s="7"/>
      <c r="J146" s="7"/>
      <c r="K146" s="7"/>
      <c r="L146" s="7"/>
      <c r="M146" s="7"/>
      <c r="N146" s="7"/>
      <c r="O146" s="7"/>
      <c r="P146" s="7"/>
      <c r="Q146" s="7"/>
      <c r="R146" s="7"/>
      <c r="S146" s="7"/>
      <c r="T146" s="7"/>
      <c r="U146" s="7"/>
      <c r="V146" s="7"/>
      <c r="W146" s="7"/>
      <c r="X146" s="7"/>
      <c r="Y146" s="7"/>
      <c r="Z146" s="7"/>
      <c r="AA146" s="7"/>
    </row>
    <row r="147" spans="1:27" ht="12.75" hidden="1" customHeight="1" x14ac:dyDescent="0.2">
      <c r="A147" s="7"/>
      <c r="B147" s="209"/>
      <c r="C147" s="7"/>
      <c r="D147" s="7"/>
      <c r="E147" s="7"/>
      <c r="F147" s="7"/>
      <c r="G147" s="7"/>
      <c r="H147" s="7"/>
      <c r="I147" s="7"/>
      <c r="J147" s="7"/>
      <c r="K147" s="7"/>
      <c r="L147" s="7"/>
      <c r="M147" s="7"/>
      <c r="N147" s="7"/>
      <c r="O147" s="7"/>
      <c r="P147" s="7"/>
      <c r="Q147" s="7"/>
      <c r="R147" s="7"/>
      <c r="S147" s="7"/>
      <c r="T147" s="7"/>
      <c r="U147" s="7"/>
      <c r="V147" s="7"/>
      <c r="W147" s="7"/>
      <c r="X147" s="7"/>
      <c r="Y147" s="7"/>
      <c r="Z147" s="7"/>
      <c r="AA147" s="7"/>
    </row>
    <row r="148" spans="1:27" ht="12.75" hidden="1" customHeight="1" x14ac:dyDescent="0.2">
      <c r="A148" s="7"/>
      <c r="B148" s="209"/>
      <c r="C148" s="7"/>
      <c r="D148" s="7"/>
      <c r="E148" s="7"/>
      <c r="F148" s="7"/>
      <c r="G148" s="7"/>
      <c r="H148" s="7"/>
      <c r="I148" s="7"/>
      <c r="J148" s="7"/>
      <c r="K148" s="7"/>
      <c r="L148" s="7"/>
      <c r="M148" s="7"/>
      <c r="N148" s="7"/>
      <c r="O148" s="7"/>
      <c r="P148" s="7"/>
      <c r="Q148" s="7"/>
      <c r="R148" s="7"/>
      <c r="S148" s="7"/>
      <c r="T148" s="7"/>
      <c r="U148" s="7"/>
      <c r="V148" s="7"/>
      <c r="W148" s="7"/>
      <c r="X148" s="7"/>
      <c r="Y148" s="7"/>
      <c r="Z148" s="7"/>
      <c r="AA148" s="7"/>
    </row>
    <row r="149" spans="1:27" ht="12.75" hidden="1" customHeight="1" x14ac:dyDescent="0.2">
      <c r="A149" s="7"/>
      <c r="B149" s="209"/>
      <c r="C149" s="7"/>
      <c r="D149" s="7"/>
      <c r="E149" s="7"/>
      <c r="F149" s="7"/>
      <c r="G149" s="7"/>
      <c r="H149" s="7"/>
      <c r="I149" s="7"/>
      <c r="J149" s="7"/>
      <c r="K149" s="7"/>
      <c r="L149" s="7"/>
      <c r="M149" s="7"/>
      <c r="N149" s="7"/>
      <c r="O149" s="7"/>
      <c r="P149" s="7"/>
      <c r="Q149" s="7"/>
      <c r="R149" s="7"/>
      <c r="S149" s="7"/>
      <c r="T149" s="7"/>
      <c r="U149" s="7"/>
      <c r="V149" s="7"/>
      <c r="W149" s="7"/>
      <c r="X149" s="7"/>
      <c r="Y149" s="7"/>
      <c r="Z149" s="7"/>
      <c r="AA149" s="7"/>
    </row>
    <row r="150" spans="1:27" ht="12.75" hidden="1" customHeight="1" x14ac:dyDescent="0.2">
      <c r="A150" s="7"/>
      <c r="B150" s="209"/>
      <c r="C150" s="7"/>
      <c r="D150" s="7"/>
      <c r="E150" s="7"/>
      <c r="F150" s="7"/>
      <c r="G150" s="7"/>
      <c r="H150" s="7"/>
      <c r="I150" s="7"/>
      <c r="J150" s="7"/>
      <c r="K150" s="7"/>
      <c r="L150" s="7"/>
      <c r="M150" s="7"/>
      <c r="N150" s="7"/>
      <c r="O150" s="7"/>
      <c r="P150" s="7"/>
      <c r="Q150" s="7"/>
      <c r="R150" s="7"/>
      <c r="S150" s="7"/>
      <c r="T150" s="7"/>
      <c r="U150" s="7"/>
      <c r="V150" s="7"/>
      <c r="W150" s="7"/>
      <c r="X150" s="7"/>
      <c r="Y150" s="7"/>
      <c r="Z150" s="7"/>
      <c r="AA150" s="7"/>
    </row>
    <row r="151" spans="1:27" ht="12.75" hidden="1" customHeight="1" x14ac:dyDescent="0.2">
      <c r="A151" s="7"/>
      <c r="B151" s="209"/>
      <c r="C151" s="7"/>
      <c r="D151" s="7"/>
      <c r="E151" s="7"/>
      <c r="F151" s="7"/>
      <c r="G151" s="7"/>
      <c r="H151" s="7"/>
      <c r="I151" s="7"/>
      <c r="J151" s="7"/>
      <c r="K151" s="7"/>
      <c r="L151" s="7"/>
      <c r="M151" s="7"/>
      <c r="N151" s="7"/>
      <c r="O151" s="7"/>
      <c r="P151" s="7"/>
      <c r="Q151" s="7"/>
      <c r="R151" s="7"/>
      <c r="S151" s="7"/>
      <c r="T151" s="7"/>
      <c r="U151" s="7"/>
      <c r="V151" s="7"/>
      <c r="W151" s="7"/>
      <c r="X151" s="7"/>
      <c r="Y151" s="7"/>
      <c r="Z151" s="7"/>
      <c r="AA151" s="7"/>
    </row>
    <row r="152" spans="1:27" ht="12.75" hidden="1" customHeight="1" x14ac:dyDescent="0.2">
      <c r="A152" s="7"/>
      <c r="B152" s="209"/>
      <c r="C152" s="7"/>
      <c r="D152" s="7"/>
      <c r="E152" s="7"/>
      <c r="F152" s="7"/>
      <c r="G152" s="7"/>
      <c r="H152" s="7"/>
      <c r="I152" s="7"/>
      <c r="J152" s="7"/>
      <c r="K152" s="7"/>
      <c r="L152" s="7"/>
      <c r="M152" s="7"/>
      <c r="N152" s="7"/>
      <c r="O152" s="7"/>
      <c r="P152" s="7"/>
      <c r="Q152" s="7"/>
      <c r="R152" s="7"/>
      <c r="S152" s="7"/>
      <c r="T152" s="7"/>
      <c r="U152" s="7"/>
      <c r="V152" s="7"/>
      <c r="W152" s="7"/>
      <c r="X152" s="7"/>
      <c r="Y152" s="7"/>
      <c r="Z152" s="7"/>
      <c r="AA152" s="7"/>
    </row>
    <row r="153" spans="1:27" ht="12.75" hidden="1" customHeight="1" x14ac:dyDescent="0.2">
      <c r="A153" s="7"/>
      <c r="B153" s="209"/>
      <c r="C153" s="7"/>
      <c r="D153" s="7"/>
      <c r="E153" s="7"/>
      <c r="F153" s="7"/>
      <c r="G153" s="7"/>
      <c r="H153" s="7"/>
      <c r="I153" s="7"/>
      <c r="J153" s="7"/>
      <c r="K153" s="7"/>
      <c r="L153" s="7"/>
      <c r="M153" s="7"/>
      <c r="N153" s="7"/>
      <c r="O153" s="7"/>
      <c r="P153" s="7"/>
      <c r="Q153" s="7"/>
      <c r="R153" s="7"/>
      <c r="S153" s="7"/>
      <c r="T153" s="7"/>
      <c r="U153" s="7"/>
      <c r="V153" s="7"/>
      <c r="W153" s="7"/>
      <c r="X153" s="7"/>
      <c r="Y153" s="7"/>
      <c r="Z153" s="7"/>
      <c r="AA153" s="7"/>
    </row>
    <row r="154" spans="1:27" ht="12.75" hidden="1" customHeight="1" x14ac:dyDescent="0.2">
      <c r="A154" s="7"/>
      <c r="B154" s="209"/>
      <c r="C154" s="7"/>
      <c r="D154" s="7"/>
      <c r="E154" s="7"/>
      <c r="F154" s="7"/>
      <c r="G154" s="7"/>
      <c r="H154" s="7"/>
      <c r="I154" s="7"/>
      <c r="J154" s="7"/>
      <c r="K154" s="7"/>
      <c r="L154" s="7"/>
      <c r="M154" s="7"/>
      <c r="N154" s="7"/>
      <c r="O154" s="7"/>
      <c r="P154" s="7"/>
      <c r="Q154" s="7"/>
      <c r="R154" s="7"/>
      <c r="S154" s="7"/>
      <c r="T154" s="7"/>
      <c r="U154" s="7"/>
      <c r="V154" s="7"/>
      <c r="W154" s="7"/>
      <c r="X154" s="7"/>
      <c r="Y154" s="7"/>
      <c r="Z154" s="7"/>
      <c r="AA154" s="7"/>
    </row>
    <row r="155" spans="1:27" ht="12.75" hidden="1" customHeight="1" x14ac:dyDescent="0.2">
      <c r="A155" s="7"/>
      <c r="B155" s="209"/>
      <c r="C155" s="7"/>
      <c r="D155" s="7"/>
      <c r="E155" s="7"/>
      <c r="F155" s="7"/>
      <c r="G155" s="7"/>
      <c r="H155" s="7"/>
      <c r="I155" s="7"/>
      <c r="J155" s="7"/>
      <c r="K155" s="7"/>
      <c r="L155" s="7"/>
      <c r="M155" s="7"/>
      <c r="N155" s="7"/>
      <c r="O155" s="7"/>
      <c r="P155" s="7"/>
      <c r="Q155" s="7"/>
      <c r="R155" s="7"/>
      <c r="S155" s="7"/>
      <c r="T155" s="7"/>
      <c r="U155" s="7"/>
      <c r="V155" s="7"/>
      <c r="W155" s="7"/>
      <c r="X155" s="7"/>
      <c r="Y155" s="7"/>
      <c r="Z155" s="7"/>
      <c r="AA155" s="7"/>
    </row>
    <row r="156" spans="1:27" ht="12.75" hidden="1" customHeight="1" x14ac:dyDescent="0.2">
      <c r="A156" s="7"/>
      <c r="B156" s="209"/>
      <c r="C156" s="7"/>
      <c r="D156" s="7"/>
      <c r="E156" s="7"/>
      <c r="F156" s="7"/>
      <c r="G156" s="7"/>
      <c r="H156" s="7"/>
      <c r="I156" s="7"/>
      <c r="J156" s="7"/>
      <c r="K156" s="7"/>
      <c r="L156" s="7"/>
      <c r="M156" s="7"/>
      <c r="N156" s="7"/>
      <c r="O156" s="7"/>
      <c r="P156" s="7"/>
      <c r="Q156" s="7"/>
      <c r="R156" s="7"/>
      <c r="S156" s="7"/>
      <c r="T156" s="7"/>
      <c r="U156" s="7"/>
      <c r="V156" s="7"/>
      <c r="W156" s="7"/>
      <c r="X156" s="7"/>
      <c r="Y156" s="7"/>
      <c r="Z156" s="7"/>
      <c r="AA156" s="7"/>
    </row>
    <row r="157" spans="1:27" ht="12.75" hidden="1" customHeight="1" x14ac:dyDescent="0.2">
      <c r="A157" s="7"/>
      <c r="B157" s="209"/>
      <c r="C157" s="7"/>
      <c r="D157" s="7"/>
      <c r="E157" s="7"/>
      <c r="F157" s="7"/>
      <c r="G157" s="7"/>
      <c r="H157" s="7"/>
      <c r="I157" s="7"/>
      <c r="J157" s="7"/>
      <c r="K157" s="7"/>
      <c r="L157" s="7"/>
      <c r="M157" s="7"/>
      <c r="N157" s="7"/>
      <c r="O157" s="7"/>
      <c r="P157" s="7"/>
      <c r="Q157" s="7"/>
      <c r="R157" s="7"/>
      <c r="S157" s="7"/>
      <c r="T157" s="7"/>
      <c r="U157" s="7"/>
      <c r="V157" s="7"/>
      <c r="W157" s="7"/>
      <c r="X157" s="7"/>
      <c r="Y157" s="7"/>
      <c r="Z157" s="7"/>
      <c r="AA157" s="7"/>
    </row>
    <row r="158" spans="1:27" ht="12.75" hidden="1" customHeight="1" x14ac:dyDescent="0.2">
      <c r="A158" s="7"/>
      <c r="B158" s="209"/>
      <c r="C158" s="7"/>
      <c r="D158" s="7"/>
      <c r="E158" s="7"/>
      <c r="F158" s="7"/>
      <c r="G158" s="7"/>
      <c r="H158" s="7"/>
      <c r="I158" s="7"/>
      <c r="J158" s="7"/>
      <c r="K158" s="7"/>
      <c r="L158" s="7"/>
      <c r="M158" s="7"/>
      <c r="N158" s="7"/>
      <c r="O158" s="7"/>
      <c r="P158" s="7"/>
      <c r="Q158" s="7"/>
      <c r="R158" s="7"/>
      <c r="S158" s="7"/>
      <c r="T158" s="7"/>
      <c r="U158" s="7"/>
      <c r="V158" s="7"/>
      <c r="W158" s="7"/>
      <c r="X158" s="7"/>
      <c r="Y158" s="7"/>
      <c r="Z158" s="7"/>
      <c r="AA158" s="7"/>
    </row>
    <row r="159" spans="1:27" ht="12.75" hidden="1" customHeight="1" x14ac:dyDescent="0.2">
      <c r="A159" s="7"/>
      <c r="B159" s="209"/>
      <c r="C159" s="7"/>
      <c r="D159" s="7"/>
      <c r="E159" s="7"/>
      <c r="F159" s="7"/>
      <c r="G159" s="7"/>
      <c r="H159" s="7"/>
      <c r="I159" s="7"/>
      <c r="J159" s="7"/>
      <c r="K159" s="7"/>
      <c r="L159" s="7"/>
      <c r="M159" s="7"/>
      <c r="N159" s="7"/>
      <c r="O159" s="7"/>
      <c r="P159" s="7"/>
      <c r="Q159" s="7"/>
      <c r="R159" s="7"/>
      <c r="S159" s="7"/>
      <c r="T159" s="7"/>
      <c r="U159" s="7"/>
      <c r="V159" s="7"/>
      <c r="W159" s="7"/>
      <c r="X159" s="7"/>
      <c r="Y159" s="7"/>
      <c r="Z159" s="7"/>
      <c r="AA159" s="7"/>
    </row>
    <row r="160" spans="1:27" ht="12.75" hidden="1" customHeight="1" x14ac:dyDescent="0.2">
      <c r="A160" s="7"/>
      <c r="B160" s="209"/>
      <c r="C160" s="7"/>
      <c r="D160" s="7"/>
      <c r="E160" s="7"/>
      <c r="F160" s="7"/>
      <c r="G160" s="7"/>
      <c r="H160" s="7"/>
      <c r="I160" s="7"/>
      <c r="J160" s="7"/>
      <c r="K160" s="7"/>
      <c r="L160" s="7"/>
      <c r="M160" s="7"/>
      <c r="N160" s="7"/>
      <c r="O160" s="7"/>
      <c r="P160" s="7"/>
      <c r="Q160" s="7"/>
      <c r="R160" s="7"/>
      <c r="S160" s="7"/>
      <c r="T160" s="7"/>
      <c r="U160" s="7"/>
      <c r="V160" s="7"/>
      <c r="W160" s="7"/>
      <c r="X160" s="7"/>
      <c r="Y160" s="7"/>
      <c r="Z160" s="7"/>
      <c r="AA160" s="7"/>
    </row>
    <row r="161" spans="1:27" ht="12.75" hidden="1" customHeight="1" x14ac:dyDescent="0.2">
      <c r="A161" s="7"/>
      <c r="B161" s="209"/>
      <c r="C161" s="7"/>
      <c r="D161" s="7"/>
      <c r="E161" s="7"/>
      <c r="F161" s="7"/>
      <c r="G161" s="7"/>
      <c r="H161" s="7"/>
      <c r="I161" s="7"/>
      <c r="J161" s="7"/>
      <c r="K161" s="7"/>
      <c r="L161" s="7"/>
      <c r="M161" s="7"/>
      <c r="N161" s="7"/>
      <c r="O161" s="7"/>
      <c r="P161" s="7"/>
      <c r="Q161" s="7"/>
      <c r="R161" s="7"/>
      <c r="S161" s="7"/>
      <c r="T161" s="7"/>
      <c r="U161" s="7"/>
      <c r="V161" s="7"/>
      <c r="W161" s="7"/>
      <c r="X161" s="7"/>
      <c r="Y161" s="7"/>
      <c r="Z161" s="7"/>
      <c r="AA161" s="7"/>
    </row>
    <row r="162" spans="1:27" ht="12.75" hidden="1" customHeight="1" x14ac:dyDescent="0.2">
      <c r="A162" s="7"/>
      <c r="B162" s="209"/>
      <c r="C162" s="7"/>
      <c r="D162" s="7"/>
      <c r="E162" s="7"/>
      <c r="F162" s="7"/>
      <c r="G162" s="7"/>
      <c r="H162" s="7"/>
      <c r="I162" s="7"/>
      <c r="J162" s="7"/>
      <c r="K162" s="7"/>
      <c r="L162" s="7"/>
      <c r="M162" s="7"/>
      <c r="N162" s="7"/>
      <c r="O162" s="7"/>
      <c r="P162" s="7"/>
      <c r="Q162" s="7"/>
      <c r="R162" s="7"/>
      <c r="S162" s="7"/>
      <c r="T162" s="7"/>
      <c r="U162" s="7"/>
      <c r="V162" s="7"/>
      <c r="W162" s="7"/>
      <c r="X162" s="7"/>
      <c r="Y162" s="7"/>
      <c r="Z162" s="7"/>
      <c r="AA162" s="7"/>
    </row>
    <row r="163" spans="1:27" ht="12.75" hidden="1" customHeight="1" x14ac:dyDescent="0.2">
      <c r="A163" s="7"/>
      <c r="B163" s="209"/>
      <c r="C163" s="7"/>
      <c r="D163" s="7"/>
      <c r="E163" s="7"/>
      <c r="F163" s="7"/>
      <c r="G163" s="7"/>
      <c r="H163" s="7"/>
      <c r="I163" s="7"/>
      <c r="J163" s="7"/>
      <c r="K163" s="7"/>
      <c r="L163" s="7"/>
      <c r="M163" s="7"/>
      <c r="N163" s="7"/>
      <c r="O163" s="7"/>
      <c r="P163" s="7"/>
      <c r="Q163" s="7"/>
      <c r="R163" s="7"/>
      <c r="S163" s="7"/>
      <c r="T163" s="7"/>
      <c r="U163" s="7"/>
      <c r="V163" s="7"/>
      <c r="W163" s="7"/>
      <c r="X163" s="7"/>
      <c r="Y163" s="7"/>
      <c r="Z163" s="7"/>
      <c r="AA163" s="7"/>
    </row>
    <row r="164" spans="1:27" ht="12.75" hidden="1" customHeight="1" x14ac:dyDescent="0.2">
      <c r="A164" s="7"/>
      <c r="B164" s="209"/>
      <c r="C164" s="7"/>
      <c r="D164" s="7"/>
      <c r="E164" s="7"/>
      <c r="F164" s="7"/>
      <c r="G164" s="7"/>
      <c r="H164" s="7"/>
      <c r="I164" s="7"/>
      <c r="J164" s="7"/>
      <c r="K164" s="7"/>
      <c r="L164" s="7"/>
      <c r="M164" s="7"/>
      <c r="N164" s="7"/>
      <c r="O164" s="7"/>
      <c r="P164" s="7"/>
      <c r="Q164" s="7"/>
      <c r="R164" s="7"/>
      <c r="S164" s="7"/>
      <c r="T164" s="7"/>
      <c r="U164" s="7"/>
      <c r="V164" s="7"/>
      <c r="W164" s="7"/>
      <c r="X164" s="7"/>
      <c r="Y164" s="7"/>
      <c r="Z164" s="7"/>
      <c r="AA164" s="7"/>
    </row>
    <row r="165" spans="1:27" ht="12.75" hidden="1" customHeight="1" x14ac:dyDescent="0.2">
      <c r="A165" s="7"/>
      <c r="B165" s="209"/>
      <c r="C165" s="7"/>
      <c r="D165" s="7"/>
      <c r="E165" s="7"/>
      <c r="F165" s="7"/>
      <c r="G165" s="7"/>
      <c r="H165" s="7"/>
      <c r="I165" s="7"/>
      <c r="J165" s="7"/>
      <c r="K165" s="7"/>
      <c r="L165" s="7"/>
      <c r="M165" s="7"/>
      <c r="N165" s="7"/>
      <c r="O165" s="7"/>
      <c r="P165" s="7"/>
      <c r="Q165" s="7"/>
      <c r="R165" s="7"/>
      <c r="S165" s="7"/>
      <c r="T165" s="7"/>
      <c r="U165" s="7"/>
      <c r="V165" s="7"/>
      <c r="W165" s="7"/>
      <c r="X165" s="7"/>
      <c r="Y165" s="7"/>
      <c r="Z165" s="7"/>
      <c r="AA165" s="7"/>
    </row>
    <row r="166" spans="1:27" ht="12.75" hidden="1" customHeight="1" x14ac:dyDescent="0.2">
      <c r="A166" s="7"/>
      <c r="B166" s="209"/>
      <c r="C166" s="7"/>
      <c r="D166" s="7"/>
      <c r="E166" s="7"/>
      <c r="F166" s="7"/>
      <c r="G166" s="7"/>
      <c r="H166" s="7"/>
      <c r="I166" s="7"/>
      <c r="J166" s="7"/>
      <c r="K166" s="7"/>
      <c r="L166" s="7"/>
      <c r="M166" s="7"/>
      <c r="N166" s="7"/>
      <c r="O166" s="7"/>
      <c r="P166" s="7"/>
      <c r="Q166" s="7"/>
      <c r="R166" s="7"/>
      <c r="S166" s="7"/>
      <c r="T166" s="7"/>
      <c r="U166" s="7"/>
      <c r="V166" s="7"/>
      <c r="W166" s="7"/>
      <c r="X166" s="7"/>
      <c r="Y166" s="7"/>
      <c r="Z166" s="7"/>
      <c r="AA166" s="7"/>
    </row>
    <row r="167" spans="1:27" ht="12.75" hidden="1" customHeight="1" x14ac:dyDescent="0.2">
      <c r="A167" s="7"/>
      <c r="B167" s="209"/>
      <c r="C167" s="7"/>
      <c r="D167" s="7"/>
      <c r="E167" s="7"/>
      <c r="F167" s="7"/>
      <c r="G167" s="7"/>
      <c r="H167" s="7"/>
      <c r="I167" s="7"/>
      <c r="J167" s="7"/>
      <c r="K167" s="7"/>
      <c r="L167" s="7"/>
      <c r="M167" s="7"/>
      <c r="N167" s="7"/>
      <c r="O167" s="7"/>
      <c r="P167" s="7"/>
      <c r="Q167" s="7"/>
      <c r="R167" s="7"/>
      <c r="S167" s="7"/>
      <c r="T167" s="7"/>
      <c r="U167" s="7"/>
      <c r="V167" s="7"/>
      <c r="W167" s="7"/>
      <c r="X167" s="7"/>
      <c r="Y167" s="7"/>
      <c r="Z167" s="7"/>
      <c r="AA167" s="7"/>
    </row>
    <row r="168" spans="1:27" ht="12.75" hidden="1" customHeight="1" x14ac:dyDescent="0.2">
      <c r="A168" s="7"/>
      <c r="B168" s="209"/>
      <c r="C168" s="7"/>
      <c r="D168" s="7"/>
      <c r="E168" s="7"/>
      <c r="F168" s="7"/>
      <c r="G168" s="7"/>
      <c r="H168" s="7"/>
      <c r="I168" s="7"/>
      <c r="J168" s="7"/>
      <c r="K168" s="7"/>
      <c r="L168" s="7"/>
      <c r="M168" s="7"/>
      <c r="N168" s="7"/>
      <c r="O168" s="7"/>
      <c r="P168" s="7"/>
      <c r="Q168" s="7"/>
      <c r="R168" s="7"/>
      <c r="S168" s="7"/>
      <c r="T168" s="7"/>
      <c r="U168" s="7"/>
      <c r="V168" s="7"/>
      <c r="W168" s="7"/>
      <c r="X168" s="7"/>
      <c r="Y168" s="7"/>
      <c r="Z168" s="7"/>
      <c r="AA168" s="7"/>
    </row>
    <row r="169" spans="1:27" ht="12.75" hidden="1" customHeight="1" x14ac:dyDescent="0.2">
      <c r="A169" s="7"/>
      <c r="B169" s="209"/>
      <c r="C169" s="7"/>
      <c r="D169" s="7"/>
      <c r="E169" s="7"/>
      <c r="F169" s="7"/>
      <c r="G169" s="7"/>
      <c r="H169" s="7"/>
      <c r="I169" s="7"/>
      <c r="J169" s="7"/>
      <c r="K169" s="7"/>
      <c r="L169" s="7"/>
      <c r="M169" s="7"/>
      <c r="N169" s="7"/>
      <c r="O169" s="7"/>
      <c r="P169" s="7"/>
      <c r="Q169" s="7"/>
      <c r="R169" s="7"/>
      <c r="S169" s="7"/>
      <c r="T169" s="7"/>
      <c r="U169" s="7"/>
      <c r="V169" s="7"/>
      <c r="W169" s="7"/>
      <c r="X169" s="7"/>
      <c r="Y169" s="7"/>
      <c r="Z169" s="7"/>
      <c r="AA169" s="7"/>
    </row>
    <row r="170" spans="1:27" ht="12.75" hidden="1" customHeight="1" x14ac:dyDescent="0.2">
      <c r="A170" s="7"/>
      <c r="B170" s="209"/>
      <c r="C170" s="7"/>
      <c r="D170" s="7"/>
      <c r="E170" s="7"/>
      <c r="F170" s="7"/>
      <c r="G170" s="7"/>
      <c r="H170" s="7"/>
      <c r="I170" s="7"/>
      <c r="J170" s="7"/>
      <c r="K170" s="7"/>
      <c r="L170" s="7"/>
      <c r="M170" s="7"/>
      <c r="N170" s="7"/>
      <c r="O170" s="7"/>
      <c r="P170" s="7"/>
      <c r="Q170" s="7"/>
      <c r="R170" s="7"/>
      <c r="S170" s="7"/>
      <c r="T170" s="7"/>
      <c r="U170" s="7"/>
      <c r="V170" s="7"/>
      <c r="W170" s="7"/>
      <c r="X170" s="7"/>
      <c r="Y170" s="7"/>
      <c r="Z170" s="7"/>
      <c r="AA170" s="7"/>
    </row>
    <row r="171" spans="1:27" ht="12.75" hidden="1" customHeight="1" x14ac:dyDescent="0.2">
      <c r="A171" s="7"/>
      <c r="B171" s="209"/>
      <c r="C171" s="7"/>
      <c r="D171" s="7"/>
      <c r="E171" s="7"/>
      <c r="F171" s="7"/>
      <c r="G171" s="7"/>
      <c r="H171" s="7"/>
      <c r="I171" s="7"/>
      <c r="J171" s="7"/>
      <c r="K171" s="7"/>
      <c r="L171" s="7"/>
      <c r="M171" s="7"/>
      <c r="N171" s="7"/>
      <c r="O171" s="7"/>
      <c r="P171" s="7"/>
      <c r="Q171" s="7"/>
      <c r="R171" s="7"/>
      <c r="S171" s="7"/>
      <c r="T171" s="7"/>
      <c r="U171" s="7"/>
      <c r="V171" s="7"/>
      <c r="W171" s="7"/>
      <c r="X171" s="7"/>
      <c r="Y171" s="7"/>
      <c r="Z171" s="7"/>
      <c r="AA171" s="7"/>
    </row>
    <row r="172" spans="1:27" ht="12.75" hidden="1" customHeight="1" x14ac:dyDescent="0.2">
      <c r="A172" s="7"/>
      <c r="B172" s="209"/>
      <c r="C172" s="7"/>
      <c r="D172" s="7"/>
      <c r="E172" s="7"/>
      <c r="F172" s="7"/>
      <c r="G172" s="7"/>
      <c r="H172" s="7"/>
      <c r="I172" s="7"/>
      <c r="J172" s="7"/>
      <c r="K172" s="7"/>
      <c r="L172" s="7"/>
      <c r="M172" s="7"/>
      <c r="N172" s="7"/>
      <c r="O172" s="7"/>
      <c r="P172" s="7"/>
      <c r="Q172" s="7"/>
      <c r="R172" s="7"/>
      <c r="S172" s="7"/>
      <c r="T172" s="7"/>
      <c r="U172" s="7"/>
      <c r="V172" s="7"/>
      <c r="W172" s="7"/>
      <c r="X172" s="7"/>
      <c r="Y172" s="7"/>
      <c r="Z172" s="7"/>
      <c r="AA172" s="7"/>
    </row>
    <row r="173" spans="1:27" ht="12.75" hidden="1" customHeight="1" x14ac:dyDescent="0.2">
      <c r="A173" s="7"/>
      <c r="B173" s="209"/>
      <c r="C173" s="7"/>
      <c r="D173" s="7"/>
      <c r="E173" s="7"/>
      <c r="F173" s="7"/>
      <c r="G173" s="7"/>
      <c r="H173" s="7"/>
      <c r="I173" s="7"/>
      <c r="J173" s="7"/>
      <c r="K173" s="7"/>
      <c r="L173" s="7"/>
      <c r="M173" s="7"/>
      <c r="N173" s="7"/>
      <c r="O173" s="7"/>
      <c r="P173" s="7"/>
      <c r="Q173" s="7"/>
      <c r="R173" s="7"/>
      <c r="S173" s="7"/>
      <c r="T173" s="7"/>
      <c r="U173" s="7"/>
      <c r="V173" s="7"/>
      <c r="W173" s="7"/>
      <c r="X173" s="7"/>
      <c r="Y173" s="7"/>
      <c r="Z173" s="7"/>
      <c r="AA173" s="7"/>
    </row>
    <row r="174" spans="1:27" ht="12.75" hidden="1" customHeight="1" x14ac:dyDescent="0.2">
      <c r="A174" s="7"/>
      <c r="B174" s="209"/>
      <c r="C174" s="7"/>
      <c r="D174" s="7"/>
      <c r="E174" s="7"/>
      <c r="F174" s="7"/>
      <c r="G174" s="7"/>
      <c r="H174" s="7"/>
      <c r="I174" s="7"/>
      <c r="J174" s="7"/>
      <c r="K174" s="7"/>
      <c r="L174" s="7"/>
      <c r="M174" s="7"/>
      <c r="N174" s="7"/>
      <c r="O174" s="7"/>
      <c r="P174" s="7"/>
      <c r="Q174" s="7"/>
      <c r="R174" s="7"/>
      <c r="S174" s="7"/>
      <c r="T174" s="7"/>
      <c r="U174" s="7"/>
      <c r="V174" s="7"/>
      <c r="W174" s="7"/>
      <c r="X174" s="7"/>
      <c r="Y174" s="7"/>
      <c r="Z174" s="7"/>
      <c r="AA174" s="7"/>
    </row>
    <row r="175" spans="1:27" ht="12.75" hidden="1" customHeight="1" x14ac:dyDescent="0.2">
      <c r="A175" s="7"/>
      <c r="B175" s="209"/>
      <c r="C175" s="7"/>
      <c r="D175" s="7"/>
      <c r="E175" s="7"/>
      <c r="F175" s="7"/>
      <c r="G175" s="7"/>
      <c r="H175" s="7"/>
      <c r="I175" s="7"/>
      <c r="J175" s="7"/>
      <c r="K175" s="7"/>
      <c r="L175" s="7"/>
      <c r="M175" s="7"/>
      <c r="N175" s="7"/>
      <c r="O175" s="7"/>
      <c r="P175" s="7"/>
      <c r="Q175" s="7"/>
      <c r="R175" s="7"/>
      <c r="S175" s="7"/>
      <c r="T175" s="7"/>
      <c r="U175" s="7"/>
      <c r="V175" s="7"/>
      <c r="W175" s="7"/>
      <c r="X175" s="7"/>
      <c r="Y175" s="7"/>
      <c r="Z175" s="7"/>
      <c r="AA175" s="7"/>
    </row>
    <row r="176" spans="1:27" ht="12.75" hidden="1" customHeight="1" x14ac:dyDescent="0.2">
      <c r="A176" s="7"/>
      <c r="B176" s="209"/>
      <c r="C176" s="7"/>
      <c r="D176" s="7"/>
      <c r="E176" s="7"/>
      <c r="F176" s="7"/>
      <c r="G176" s="7"/>
      <c r="H176" s="7"/>
      <c r="I176" s="7"/>
      <c r="J176" s="7"/>
      <c r="K176" s="7"/>
      <c r="L176" s="7"/>
      <c r="M176" s="7"/>
      <c r="N176" s="7"/>
      <c r="O176" s="7"/>
      <c r="P176" s="7"/>
      <c r="Q176" s="7"/>
      <c r="R176" s="7"/>
      <c r="S176" s="7"/>
      <c r="T176" s="7"/>
      <c r="U176" s="7"/>
      <c r="V176" s="7"/>
      <c r="W176" s="7"/>
      <c r="X176" s="7"/>
      <c r="Y176" s="7"/>
      <c r="Z176" s="7"/>
      <c r="AA176" s="7"/>
    </row>
    <row r="177" spans="1:27" ht="12.75" hidden="1" customHeight="1" x14ac:dyDescent="0.2">
      <c r="A177" s="7"/>
      <c r="B177" s="209"/>
      <c r="C177" s="7"/>
      <c r="D177" s="7"/>
      <c r="E177" s="7"/>
      <c r="F177" s="7"/>
      <c r="G177" s="7"/>
      <c r="H177" s="7"/>
      <c r="I177" s="7"/>
      <c r="J177" s="7"/>
      <c r="K177" s="7"/>
      <c r="L177" s="7"/>
      <c r="M177" s="7"/>
      <c r="N177" s="7"/>
      <c r="O177" s="7"/>
      <c r="P177" s="7"/>
      <c r="Q177" s="7"/>
      <c r="R177" s="7"/>
      <c r="S177" s="7"/>
      <c r="T177" s="7"/>
      <c r="U177" s="7"/>
      <c r="V177" s="7"/>
      <c r="W177" s="7"/>
      <c r="X177" s="7"/>
      <c r="Y177" s="7"/>
      <c r="Z177" s="7"/>
      <c r="AA177" s="7"/>
    </row>
    <row r="178" spans="1:27" ht="12.75" hidden="1" customHeight="1" x14ac:dyDescent="0.2">
      <c r="A178" s="7"/>
      <c r="B178" s="209"/>
      <c r="C178" s="7"/>
      <c r="D178" s="7"/>
      <c r="E178" s="7"/>
      <c r="F178" s="7"/>
      <c r="G178" s="7"/>
      <c r="H178" s="7"/>
      <c r="I178" s="7"/>
      <c r="J178" s="7"/>
      <c r="K178" s="7"/>
      <c r="L178" s="7"/>
      <c r="M178" s="7"/>
      <c r="N178" s="7"/>
      <c r="O178" s="7"/>
      <c r="P178" s="7"/>
      <c r="Q178" s="7"/>
      <c r="R178" s="7"/>
      <c r="S178" s="7"/>
      <c r="T178" s="7"/>
      <c r="U178" s="7"/>
      <c r="V178" s="7"/>
      <c r="W178" s="7"/>
      <c r="X178" s="7"/>
      <c r="Y178" s="7"/>
      <c r="Z178" s="7"/>
      <c r="AA178" s="7"/>
    </row>
    <row r="179" spans="1:27" ht="12.75" hidden="1" customHeight="1" x14ac:dyDescent="0.2">
      <c r="A179" s="7"/>
      <c r="B179" s="209"/>
      <c r="C179" s="7"/>
      <c r="D179" s="7"/>
      <c r="E179" s="7"/>
      <c r="F179" s="7"/>
      <c r="G179" s="7"/>
      <c r="H179" s="7"/>
      <c r="I179" s="7"/>
      <c r="J179" s="7"/>
      <c r="K179" s="7"/>
      <c r="L179" s="7"/>
      <c r="M179" s="7"/>
      <c r="N179" s="7"/>
      <c r="O179" s="7"/>
      <c r="P179" s="7"/>
      <c r="Q179" s="7"/>
      <c r="R179" s="7"/>
      <c r="S179" s="7"/>
      <c r="T179" s="7"/>
      <c r="U179" s="7"/>
      <c r="V179" s="7"/>
      <c r="W179" s="7"/>
      <c r="X179" s="7"/>
      <c r="Y179" s="7"/>
      <c r="Z179" s="7"/>
      <c r="AA179" s="7"/>
    </row>
    <row r="180" spans="1:27" ht="12.75" hidden="1" customHeight="1" x14ac:dyDescent="0.2">
      <c r="A180" s="7"/>
      <c r="B180" s="209"/>
      <c r="C180" s="7"/>
      <c r="D180" s="7"/>
      <c r="E180" s="7"/>
      <c r="F180" s="7"/>
      <c r="G180" s="7"/>
      <c r="H180" s="7"/>
      <c r="I180" s="7"/>
      <c r="J180" s="7"/>
      <c r="K180" s="7"/>
      <c r="L180" s="7"/>
      <c r="M180" s="7"/>
      <c r="N180" s="7"/>
      <c r="O180" s="7"/>
      <c r="P180" s="7"/>
      <c r="Q180" s="7"/>
      <c r="R180" s="7"/>
      <c r="S180" s="7"/>
      <c r="T180" s="7"/>
      <c r="U180" s="7"/>
      <c r="V180" s="7"/>
      <c r="W180" s="7"/>
      <c r="X180" s="7"/>
      <c r="Y180" s="7"/>
      <c r="Z180" s="7"/>
      <c r="AA180" s="7"/>
    </row>
    <row r="181" spans="1:27" ht="12.75" hidden="1" customHeight="1" x14ac:dyDescent="0.2">
      <c r="A181" s="7"/>
      <c r="B181" s="209"/>
      <c r="C181" s="7"/>
      <c r="D181" s="7"/>
      <c r="E181" s="7"/>
      <c r="F181" s="7"/>
      <c r="G181" s="7"/>
      <c r="H181" s="7"/>
      <c r="I181" s="7"/>
      <c r="J181" s="7"/>
      <c r="K181" s="7"/>
      <c r="L181" s="7"/>
      <c r="M181" s="7"/>
      <c r="N181" s="7"/>
      <c r="O181" s="7"/>
      <c r="P181" s="7"/>
      <c r="Q181" s="7"/>
      <c r="R181" s="7"/>
      <c r="S181" s="7"/>
      <c r="T181" s="7"/>
      <c r="U181" s="7"/>
      <c r="V181" s="7"/>
      <c r="W181" s="7"/>
      <c r="X181" s="7"/>
      <c r="Y181" s="7"/>
      <c r="Z181" s="7"/>
      <c r="AA181" s="7"/>
    </row>
    <row r="182" spans="1:27" ht="12.75" hidden="1" customHeight="1" x14ac:dyDescent="0.2">
      <c r="A182" s="7"/>
      <c r="B182" s="209"/>
      <c r="C182" s="7"/>
      <c r="D182" s="7"/>
      <c r="E182" s="7"/>
      <c r="F182" s="7"/>
      <c r="G182" s="7"/>
      <c r="H182" s="7"/>
      <c r="I182" s="7"/>
      <c r="J182" s="7"/>
      <c r="K182" s="7"/>
      <c r="L182" s="7"/>
      <c r="M182" s="7"/>
      <c r="N182" s="7"/>
      <c r="O182" s="7"/>
      <c r="P182" s="7"/>
      <c r="Q182" s="7"/>
      <c r="R182" s="7"/>
      <c r="S182" s="7"/>
      <c r="T182" s="7"/>
      <c r="U182" s="7"/>
      <c r="V182" s="7"/>
      <c r="W182" s="7"/>
      <c r="X182" s="7"/>
      <c r="Y182" s="7"/>
      <c r="Z182" s="7"/>
      <c r="AA182" s="7"/>
    </row>
    <row r="183" spans="1:27" ht="12.75" hidden="1" customHeight="1" x14ac:dyDescent="0.2">
      <c r="A183" s="7"/>
      <c r="B183" s="209"/>
      <c r="C183" s="7"/>
      <c r="D183" s="7"/>
      <c r="E183" s="7"/>
      <c r="F183" s="7"/>
      <c r="G183" s="7"/>
      <c r="H183" s="7"/>
      <c r="I183" s="7"/>
      <c r="J183" s="7"/>
      <c r="K183" s="7"/>
      <c r="L183" s="7"/>
      <c r="M183" s="7"/>
      <c r="N183" s="7"/>
      <c r="O183" s="7"/>
      <c r="P183" s="7"/>
      <c r="Q183" s="7"/>
      <c r="R183" s="7"/>
      <c r="S183" s="7"/>
      <c r="T183" s="7"/>
      <c r="U183" s="7"/>
      <c r="V183" s="7"/>
      <c r="W183" s="7"/>
      <c r="X183" s="7"/>
      <c r="Y183" s="7"/>
      <c r="Z183" s="7"/>
      <c r="AA183" s="7"/>
    </row>
    <row r="184" spans="1:27" ht="12.75" hidden="1" customHeight="1" x14ac:dyDescent="0.2">
      <c r="A184" s="7"/>
      <c r="B184" s="209"/>
      <c r="C184" s="7"/>
      <c r="D184" s="7"/>
      <c r="E184" s="7"/>
      <c r="F184" s="7"/>
      <c r="G184" s="7"/>
      <c r="H184" s="7"/>
      <c r="I184" s="7"/>
      <c r="J184" s="7"/>
      <c r="K184" s="7"/>
      <c r="L184" s="7"/>
      <c r="M184" s="7"/>
      <c r="N184" s="7"/>
      <c r="O184" s="7"/>
      <c r="P184" s="7"/>
      <c r="Q184" s="7"/>
      <c r="R184" s="7"/>
      <c r="S184" s="7"/>
      <c r="T184" s="7"/>
      <c r="U184" s="7"/>
      <c r="V184" s="7"/>
      <c r="W184" s="7"/>
      <c r="X184" s="7"/>
      <c r="Y184" s="7"/>
      <c r="Z184" s="7"/>
      <c r="AA184" s="7"/>
    </row>
    <row r="185" spans="1:27" ht="12.75" hidden="1" customHeight="1" x14ac:dyDescent="0.2">
      <c r="A185" s="7"/>
      <c r="B185" s="209"/>
      <c r="C185" s="7"/>
      <c r="D185" s="7"/>
      <c r="E185" s="7"/>
      <c r="F185" s="7"/>
      <c r="G185" s="7"/>
      <c r="H185" s="7"/>
      <c r="I185" s="7"/>
      <c r="J185" s="7"/>
      <c r="K185" s="7"/>
      <c r="L185" s="7"/>
      <c r="M185" s="7"/>
      <c r="N185" s="7"/>
      <c r="O185" s="7"/>
      <c r="P185" s="7"/>
      <c r="Q185" s="7"/>
      <c r="R185" s="7"/>
      <c r="S185" s="7"/>
      <c r="T185" s="7"/>
      <c r="U185" s="7"/>
      <c r="V185" s="7"/>
      <c r="W185" s="7"/>
      <c r="X185" s="7"/>
      <c r="Y185" s="7"/>
      <c r="Z185" s="7"/>
      <c r="AA185" s="7"/>
    </row>
    <row r="186" spans="1:27" ht="12.75" hidden="1" customHeight="1" x14ac:dyDescent="0.2">
      <c r="A186" s="7"/>
      <c r="B186" s="209"/>
      <c r="C186" s="7"/>
      <c r="D186" s="7"/>
      <c r="E186" s="7"/>
      <c r="F186" s="7"/>
      <c r="G186" s="7"/>
      <c r="H186" s="7"/>
      <c r="I186" s="7"/>
      <c r="J186" s="7"/>
      <c r="K186" s="7"/>
      <c r="L186" s="7"/>
      <c r="M186" s="7"/>
      <c r="N186" s="7"/>
      <c r="O186" s="7"/>
      <c r="P186" s="7"/>
      <c r="Q186" s="7"/>
      <c r="R186" s="7"/>
      <c r="S186" s="7"/>
      <c r="T186" s="7"/>
      <c r="U186" s="7"/>
      <c r="V186" s="7"/>
      <c r="W186" s="7"/>
      <c r="X186" s="7"/>
      <c r="Y186" s="7"/>
      <c r="Z186" s="7"/>
      <c r="AA186" s="7"/>
    </row>
    <row r="187" spans="1:27" ht="12.75" hidden="1" customHeight="1" x14ac:dyDescent="0.2">
      <c r="A187" s="7"/>
      <c r="B187" s="209"/>
      <c r="C187" s="7"/>
      <c r="D187" s="7"/>
      <c r="E187" s="7"/>
      <c r="F187" s="7"/>
      <c r="G187" s="7"/>
      <c r="H187" s="7"/>
      <c r="I187" s="7"/>
      <c r="J187" s="7"/>
      <c r="K187" s="7"/>
      <c r="L187" s="7"/>
      <c r="M187" s="7"/>
      <c r="N187" s="7"/>
      <c r="O187" s="7"/>
      <c r="P187" s="7"/>
      <c r="Q187" s="7"/>
      <c r="R187" s="7"/>
      <c r="S187" s="7"/>
      <c r="T187" s="7"/>
      <c r="U187" s="7"/>
      <c r="V187" s="7"/>
      <c r="W187" s="7"/>
      <c r="X187" s="7"/>
      <c r="Y187" s="7"/>
      <c r="Z187" s="7"/>
      <c r="AA187" s="7"/>
    </row>
    <row r="188" spans="1:27" ht="12.75" hidden="1" customHeight="1" x14ac:dyDescent="0.2">
      <c r="A188" s="7"/>
      <c r="B188" s="209"/>
      <c r="C188" s="7"/>
      <c r="D188" s="7"/>
      <c r="E188" s="7"/>
      <c r="F188" s="7"/>
      <c r="G188" s="7"/>
      <c r="H188" s="7"/>
      <c r="I188" s="7"/>
      <c r="J188" s="7"/>
      <c r="K188" s="7"/>
      <c r="L188" s="7"/>
      <c r="M188" s="7"/>
      <c r="N188" s="7"/>
      <c r="O188" s="7"/>
      <c r="P188" s="7"/>
      <c r="Q188" s="7"/>
      <c r="R188" s="7"/>
      <c r="S188" s="7"/>
      <c r="T188" s="7"/>
      <c r="U188" s="7"/>
      <c r="V188" s="7"/>
      <c r="W188" s="7"/>
      <c r="X188" s="7"/>
      <c r="Y188" s="7"/>
      <c r="Z188" s="7"/>
      <c r="AA188" s="7"/>
    </row>
    <row r="189" spans="1:27" ht="12.75" hidden="1" customHeight="1" x14ac:dyDescent="0.2">
      <c r="A189" s="7"/>
      <c r="B189" s="209"/>
      <c r="C189" s="7"/>
      <c r="D189" s="7"/>
      <c r="E189" s="7"/>
      <c r="F189" s="7"/>
      <c r="G189" s="7"/>
      <c r="H189" s="7"/>
      <c r="I189" s="7"/>
      <c r="J189" s="7"/>
      <c r="K189" s="7"/>
      <c r="L189" s="7"/>
      <c r="M189" s="7"/>
      <c r="N189" s="7"/>
      <c r="O189" s="7"/>
      <c r="P189" s="7"/>
      <c r="Q189" s="7"/>
      <c r="R189" s="7"/>
      <c r="S189" s="7"/>
      <c r="T189" s="7"/>
      <c r="U189" s="7"/>
      <c r="V189" s="7"/>
      <c r="W189" s="7"/>
      <c r="X189" s="7"/>
      <c r="Y189" s="7"/>
      <c r="Z189" s="7"/>
      <c r="AA189" s="7"/>
    </row>
    <row r="190" spans="1:27" ht="12.75" hidden="1" customHeight="1" x14ac:dyDescent="0.2">
      <c r="A190" s="7"/>
      <c r="B190" s="209"/>
      <c r="C190" s="7"/>
      <c r="D190" s="7"/>
      <c r="E190" s="7"/>
      <c r="F190" s="7"/>
      <c r="G190" s="7"/>
      <c r="H190" s="7"/>
      <c r="I190" s="7"/>
      <c r="J190" s="7"/>
      <c r="K190" s="7"/>
      <c r="L190" s="7"/>
      <c r="M190" s="7"/>
      <c r="N190" s="7"/>
      <c r="O190" s="7"/>
      <c r="P190" s="7"/>
      <c r="Q190" s="7"/>
      <c r="R190" s="7"/>
      <c r="S190" s="7"/>
      <c r="T190" s="7"/>
      <c r="U190" s="7"/>
      <c r="V190" s="7"/>
      <c r="W190" s="7"/>
      <c r="X190" s="7"/>
      <c r="Y190" s="7"/>
      <c r="Z190" s="7"/>
      <c r="AA190" s="7"/>
    </row>
    <row r="191" spans="1:27" ht="12.75" hidden="1" customHeight="1" x14ac:dyDescent="0.2">
      <c r="A191" s="7"/>
      <c r="B191" s="209"/>
      <c r="C191" s="7"/>
      <c r="D191" s="7"/>
      <c r="E191" s="7"/>
      <c r="F191" s="7"/>
      <c r="G191" s="7"/>
      <c r="H191" s="7"/>
      <c r="I191" s="7"/>
      <c r="J191" s="7"/>
      <c r="K191" s="7"/>
      <c r="L191" s="7"/>
      <c r="M191" s="7"/>
      <c r="N191" s="7"/>
      <c r="O191" s="7"/>
      <c r="P191" s="7"/>
      <c r="Q191" s="7"/>
      <c r="R191" s="7"/>
      <c r="S191" s="7"/>
      <c r="T191" s="7"/>
      <c r="U191" s="7"/>
      <c r="V191" s="7"/>
      <c r="W191" s="7"/>
      <c r="X191" s="7"/>
      <c r="Y191" s="7"/>
      <c r="Z191" s="7"/>
      <c r="AA191" s="7"/>
    </row>
    <row r="192" spans="1:27" ht="12.75" hidden="1" customHeight="1" x14ac:dyDescent="0.2">
      <c r="A192" s="7"/>
      <c r="B192" s="209"/>
      <c r="C192" s="7"/>
      <c r="D192" s="7"/>
      <c r="E192" s="7"/>
      <c r="F192" s="7"/>
      <c r="G192" s="7"/>
      <c r="H192" s="7"/>
      <c r="I192" s="7"/>
      <c r="J192" s="7"/>
      <c r="K192" s="7"/>
      <c r="L192" s="7"/>
      <c r="M192" s="7"/>
      <c r="N192" s="7"/>
      <c r="O192" s="7"/>
      <c r="P192" s="7"/>
      <c r="Q192" s="7"/>
      <c r="R192" s="7"/>
      <c r="S192" s="7"/>
      <c r="T192" s="7"/>
      <c r="U192" s="7"/>
      <c r="V192" s="7"/>
      <c r="W192" s="7"/>
      <c r="X192" s="7"/>
      <c r="Y192" s="7"/>
      <c r="Z192" s="7"/>
      <c r="AA192" s="7"/>
    </row>
    <row r="193" spans="1:27" ht="12.75" hidden="1" customHeight="1" x14ac:dyDescent="0.2">
      <c r="A193" s="7"/>
      <c r="B193" s="209"/>
      <c r="C193" s="7"/>
      <c r="D193" s="7"/>
      <c r="E193" s="7"/>
      <c r="F193" s="7"/>
      <c r="G193" s="7"/>
      <c r="H193" s="7"/>
      <c r="I193" s="7"/>
      <c r="J193" s="7"/>
      <c r="K193" s="7"/>
      <c r="L193" s="7"/>
      <c r="M193" s="7"/>
      <c r="N193" s="7"/>
      <c r="O193" s="7"/>
      <c r="P193" s="7"/>
      <c r="Q193" s="7"/>
      <c r="R193" s="7"/>
      <c r="S193" s="7"/>
      <c r="T193" s="7"/>
      <c r="U193" s="7"/>
      <c r="V193" s="7"/>
      <c r="W193" s="7"/>
      <c r="X193" s="7"/>
      <c r="Y193" s="7"/>
      <c r="Z193" s="7"/>
      <c r="AA193" s="7"/>
    </row>
    <row r="194" spans="1:27" ht="12.75" hidden="1" customHeight="1" x14ac:dyDescent="0.2">
      <c r="A194" s="7"/>
      <c r="B194" s="209"/>
      <c r="C194" s="7"/>
      <c r="D194" s="7"/>
      <c r="E194" s="7"/>
      <c r="F194" s="7"/>
      <c r="G194" s="7"/>
      <c r="H194" s="7"/>
      <c r="I194" s="7"/>
      <c r="J194" s="7"/>
      <c r="K194" s="7"/>
      <c r="L194" s="7"/>
      <c r="M194" s="7"/>
      <c r="N194" s="7"/>
      <c r="O194" s="7"/>
      <c r="P194" s="7"/>
      <c r="Q194" s="7"/>
      <c r="R194" s="7"/>
      <c r="S194" s="7"/>
      <c r="T194" s="7"/>
      <c r="U194" s="7"/>
      <c r="V194" s="7"/>
      <c r="W194" s="7"/>
      <c r="X194" s="7"/>
      <c r="Y194" s="7"/>
      <c r="Z194" s="7"/>
      <c r="AA194" s="7"/>
    </row>
    <row r="195" spans="1:27" ht="12.75" hidden="1" customHeight="1" x14ac:dyDescent="0.2">
      <c r="A195" s="7"/>
      <c r="B195" s="209"/>
      <c r="C195" s="7"/>
      <c r="D195" s="7"/>
      <c r="E195" s="7"/>
      <c r="F195" s="7"/>
      <c r="G195" s="7"/>
      <c r="H195" s="7"/>
      <c r="I195" s="7"/>
      <c r="J195" s="7"/>
      <c r="K195" s="7"/>
      <c r="L195" s="7"/>
      <c r="M195" s="7"/>
      <c r="N195" s="7"/>
      <c r="O195" s="7"/>
      <c r="P195" s="7"/>
      <c r="Q195" s="7"/>
      <c r="R195" s="7"/>
      <c r="S195" s="7"/>
      <c r="T195" s="7"/>
      <c r="U195" s="7"/>
      <c r="V195" s="7"/>
      <c r="W195" s="7"/>
      <c r="X195" s="7"/>
      <c r="Y195" s="7"/>
      <c r="Z195" s="7"/>
      <c r="AA195" s="7"/>
    </row>
    <row r="196" spans="1:27" ht="12.75" hidden="1" customHeight="1" x14ac:dyDescent="0.2">
      <c r="A196" s="7"/>
      <c r="B196" s="209"/>
      <c r="C196" s="7"/>
      <c r="D196" s="7"/>
      <c r="E196" s="7"/>
      <c r="F196" s="7"/>
      <c r="G196" s="7"/>
      <c r="H196" s="7"/>
      <c r="I196" s="7"/>
      <c r="J196" s="7"/>
      <c r="K196" s="7"/>
      <c r="L196" s="7"/>
      <c r="M196" s="7"/>
      <c r="N196" s="7"/>
      <c r="O196" s="7"/>
      <c r="P196" s="7"/>
      <c r="Q196" s="7"/>
      <c r="R196" s="7"/>
      <c r="S196" s="7"/>
      <c r="T196" s="7"/>
      <c r="U196" s="7"/>
      <c r="V196" s="7"/>
      <c r="W196" s="7"/>
      <c r="X196" s="7"/>
      <c r="Y196" s="7"/>
      <c r="Z196" s="7"/>
      <c r="AA196" s="7"/>
    </row>
    <row r="197" spans="1:27" ht="12.75" hidden="1" customHeight="1" x14ac:dyDescent="0.2">
      <c r="A197" s="7"/>
      <c r="B197" s="209"/>
      <c r="C197" s="7"/>
      <c r="D197" s="7"/>
      <c r="E197" s="7"/>
      <c r="F197" s="7"/>
      <c r="G197" s="7"/>
      <c r="H197" s="7"/>
      <c r="I197" s="7"/>
      <c r="J197" s="7"/>
      <c r="K197" s="7"/>
      <c r="L197" s="7"/>
      <c r="M197" s="7"/>
      <c r="N197" s="7"/>
      <c r="O197" s="7"/>
      <c r="P197" s="7"/>
      <c r="Q197" s="7"/>
      <c r="R197" s="7"/>
      <c r="S197" s="7"/>
      <c r="T197" s="7"/>
      <c r="U197" s="7"/>
      <c r="V197" s="7"/>
      <c r="W197" s="7"/>
      <c r="X197" s="7"/>
      <c r="Y197" s="7"/>
      <c r="Z197" s="7"/>
      <c r="AA197" s="7"/>
    </row>
    <row r="198" spans="1:27" ht="12.75" hidden="1" customHeight="1" x14ac:dyDescent="0.2">
      <c r="A198" s="7"/>
      <c r="B198" s="209"/>
      <c r="C198" s="7"/>
      <c r="D198" s="7"/>
      <c r="E198" s="7"/>
      <c r="F198" s="7"/>
      <c r="G198" s="7"/>
      <c r="H198" s="7"/>
      <c r="I198" s="7"/>
      <c r="J198" s="7"/>
      <c r="K198" s="7"/>
      <c r="L198" s="7"/>
      <c r="M198" s="7"/>
      <c r="N198" s="7"/>
      <c r="O198" s="7"/>
      <c r="P198" s="7"/>
      <c r="Q198" s="7"/>
      <c r="R198" s="7"/>
      <c r="S198" s="7"/>
      <c r="T198" s="7"/>
      <c r="U198" s="7"/>
      <c r="V198" s="7"/>
      <c r="W198" s="7"/>
      <c r="X198" s="7"/>
      <c r="Y198" s="7"/>
      <c r="Z198" s="7"/>
      <c r="AA198" s="7"/>
    </row>
    <row r="199" spans="1:27" ht="12.75" hidden="1" customHeight="1" x14ac:dyDescent="0.2">
      <c r="A199" s="7"/>
      <c r="B199" s="209"/>
      <c r="C199" s="7"/>
      <c r="D199" s="7"/>
      <c r="E199" s="7"/>
      <c r="F199" s="7"/>
      <c r="G199" s="7"/>
      <c r="H199" s="7"/>
      <c r="I199" s="7"/>
      <c r="J199" s="7"/>
      <c r="K199" s="7"/>
      <c r="L199" s="7"/>
      <c r="M199" s="7"/>
      <c r="N199" s="7"/>
      <c r="O199" s="7"/>
      <c r="P199" s="7"/>
      <c r="Q199" s="7"/>
      <c r="R199" s="7"/>
      <c r="S199" s="7"/>
      <c r="T199" s="7"/>
      <c r="U199" s="7"/>
      <c r="V199" s="7"/>
      <c r="W199" s="7"/>
      <c r="X199" s="7"/>
      <c r="Y199" s="7"/>
      <c r="Z199" s="7"/>
      <c r="AA199" s="7"/>
    </row>
    <row r="200" spans="1:27" ht="12.75" hidden="1" customHeight="1" x14ac:dyDescent="0.2">
      <c r="A200" s="7"/>
      <c r="B200" s="209"/>
      <c r="C200" s="7"/>
      <c r="D200" s="7"/>
      <c r="E200" s="7"/>
      <c r="F200" s="7"/>
      <c r="G200" s="7"/>
      <c r="H200" s="7"/>
      <c r="I200" s="7"/>
      <c r="J200" s="7"/>
      <c r="K200" s="7"/>
      <c r="L200" s="7"/>
      <c r="M200" s="7"/>
      <c r="N200" s="7"/>
      <c r="O200" s="7"/>
      <c r="P200" s="7"/>
      <c r="Q200" s="7"/>
      <c r="R200" s="7"/>
      <c r="S200" s="7"/>
      <c r="T200" s="7"/>
      <c r="U200" s="7"/>
      <c r="V200" s="7"/>
      <c r="W200" s="7"/>
      <c r="X200" s="7"/>
      <c r="Y200" s="7"/>
      <c r="Z200" s="7"/>
      <c r="AA200" s="7"/>
    </row>
    <row r="201" spans="1:27" ht="12.75" hidden="1" customHeight="1" x14ac:dyDescent="0.2">
      <c r="A201" s="7"/>
      <c r="B201" s="209"/>
      <c r="C201" s="7"/>
      <c r="D201" s="7"/>
      <c r="E201" s="7"/>
      <c r="F201" s="7"/>
      <c r="G201" s="7"/>
      <c r="H201" s="7"/>
      <c r="I201" s="7"/>
      <c r="J201" s="7"/>
      <c r="K201" s="7"/>
      <c r="L201" s="7"/>
      <c r="M201" s="7"/>
      <c r="N201" s="7"/>
      <c r="O201" s="7"/>
      <c r="P201" s="7"/>
      <c r="Q201" s="7"/>
      <c r="R201" s="7"/>
      <c r="S201" s="7"/>
      <c r="T201" s="7"/>
      <c r="U201" s="7"/>
      <c r="V201" s="7"/>
      <c r="W201" s="7"/>
      <c r="X201" s="7"/>
      <c r="Y201" s="7"/>
      <c r="Z201" s="7"/>
      <c r="AA201" s="7"/>
    </row>
    <row r="202" spans="1:27" ht="12.75" hidden="1" customHeight="1" x14ac:dyDescent="0.2">
      <c r="A202" s="7"/>
      <c r="B202" s="209"/>
      <c r="C202" s="7"/>
      <c r="D202" s="7"/>
      <c r="E202" s="7"/>
      <c r="F202" s="7"/>
      <c r="G202" s="7"/>
      <c r="H202" s="7"/>
      <c r="I202" s="7"/>
      <c r="J202" s="7"/>
      <c r="K202" s="7"/>
      <c r="L202" s="7"/>
      <c r="M202" s="7"/>
      <c r="N202" s="7"/>
      <c r="O202" s="7"/>
      <c r="P202" s="7"/>
      <c r="Q202" s="7"/>
      <c r="R202" s="7"/>
      <c r="S202" s="7"/>
      <c r="T202" s="7"/>
      <c r="U202" s="7"/>
      <c r="V202" s="7"/>
      <c r="W202" s="7"/>
      <c r="X202" s="7"/>
      <c r="Y202" s="7"/>
      <c r="Z202" s="7"/>
      <c r="AA202" s="7"/>
    </row>
    <row r="203" spans="1:27" ht="12.75" hidden="1" customHeight="1" x14ac:dyDescent="0.2">
      <c r="A203" s="7"/>
      <c r="B203" s="209"/>
      <c r="C203" s="7"/>
      <c r="D203" s="7"/>
      <c r="E203" s="7"/>
      <c r="F203" s="7"/>
      <c r="G203" s="7"/>
      <c r="H203" s="7"/>
      <c r="I203" s="7"/>
      <c r="J203" s="7"/>
      <c r="K203" s="7"/>
      <c r="L203" s="7"/>
      <c r="M203" s="7"/>
      <c r="N203" s="7"/>
      <c r="O203" s="7"/>
      <c r="P203" s="7"/>
      <c r="Q203" s="7"/>
      <c r="R203" s="7"/>
      <c r="S203" s="7"/>
      <c r="T203" s="7"/>
      <c r="U203" s="7"/>
      <c r="V203" s="7"/>
      <c r="W203" s="7"/>
      <c r="X203" s="7"/>
      <c r="Y203" s="7"/>
      <c r="Z203" s="7"/>
      <c r="AA203" s="7"/>
    </row>
    <row r="204" spans="1:27" ht="12.75" hidden="1" customHeight="1" x14ac:dyDescent="0.2">
      <c r="A204" s="7"/>
      <c r="B204" s="209"/>
      <c r="C204" s="7"/>
      <c r="D204" s="7"/>
      <c r="E204" s="7"/>
      <c r="F204" s="7"/>
      <c r="G204" s="7"/>
      <c r="H204" s="7"/>
      <c r="I204" s="7"/>
      <c r="J204" s="7"/>
      <c r="K204" s="7"/>
      <c r="L204" s="7"/>
      <c r="M204" s="7"/>
      <c r="N204" s="7"/>
      <c r="O204" s="7"/>
      <c r="P204" s="7"/>
      <c r="Q204" s="7"/>
      <c r="R204" s="7"/>
      <c r="S204" s="7"/>
      <c r="T204" s="7"/>
      <c r="U204" s="7"/>
      <c r="V204" s="7"/>
      <c r="W204" s="7"/>
      <c r="X204" s="7"/>
      <c r="Y204" s="7"/>
      <c r="Z204" s="7"/>
      <c r="AA204" s="7"/>
    </row>
    <row r="205" spans="1:27" ht="12.75" hidden="1" customHeight="1" x14ac:dyDescent="0.2">
      <c r="A205" s="7"/>
      <c r="B205" s="209"/>
      <c r="C205" s="7"/>
      <c r="D205" s="7"/>
      <c r="E205" s="7"/>
      <c r="F205" s="7"/>
      <c r="G205" s="7"/>
      <c r="H205" s="7"/>
      <c r="I205" s="7"/>
      <c r="J205" s="7"/>
      <c r="K205" s="7"/>
      <c r="L205" s="7"/>
      <c r="M205" s="7"/>
      <c r="N205" s="7"/>
      <c r="O205" s="7"/>
      <c r="P205" s="7"/>
      <c r="Q205" s="7"/>
      <c r="R205" s="7"/>
      <c r="S205" s="7"/>
      <c r="T205" s="7"/>
      <c r="U205" s="7"/>
      <c r="V205" s="7"/>
      <c r="W205" s="7"/>
      <c r="X205" s="7"/>
      <c r="Y205" s="7"/>
      <c r="Z205" s="7"/>
      <c r="AA205" s="7"/>
    </row>
    <row r="206" spans="1:27" ht="12.75" hidden="1" customHeight="1" x14ac:dyDescent="0.2">
      <c r="A206" s="7"/>
      <c r="B206" s="209"/>
      <c r="C206" s="7"/>
      <c r="D206" s="7"/>
      <c r="E206" s="7"/>
      <c r="F206" s="7"/>
      <c r="G206" s="7"/>
      <c r="H206" s="7"/>
      <c r="I206" s="7"/>
      <c r="J206" s="7"/>
      <c r="K206" s="7"/>
      <c r="L206" s="7"/>
      <c r="M206" s="7"/>
      <c r="N206" s="7"/>
      <c r="O206" s="7"/>
      <c r="P206" s="7"/>
      <c r="Q206" s="7"/>
      <c r="R206" s="7"/>
      <c r="S206" s="7"/>
      <c r="T206" s="7"/>
      <c r="U206" s="7"/>
      <c r="V206" s="7"/>
      <c r="W206" s="7"/>
      <c r="X206" s="7"/>
      <c r="Y206" s="7"/>
      <c r="Z206" s="7"/>
      <c r="AA206" s="7"/>
    </row>
    <row r="207" spans="1:27" ht="12.75" hidden="1" customHeight="1" x14ac:dyDescent="0.2">
      <c r="A207" s="7"/>
      <c r="B207" s="209"/>
      <c r="C207" s="7"/>
      <c r="D207" s="7"/>
      <c r="E207" s="7"/>
      <c r="F207" s="7"/>
      <c r="G207" s="7"/>
      <c r="H207" s="7"/>
      <c r="I207" s="7"/>
      <c r="J207" s="7"/>
      <c r="K207" s="7"/>
      <c r="L207" s="7"/>
      <c r="M207" s="7"/>
      <c r="N207" s="7"/>
      <c r="O207" s="7"/>
      <c r="P207" s="7"/>
      <c r="Q207" s="7"/>
      <c r="R207" s="7"/>
      <c r="S207" s="7"/>
      <c r="T207" s="7"/>
      <c r="U207" s="7"/>
      <c r="V207" s="7"/>
      <c r="W207" s="7"/>
      <c r="X207" s="7"/>
      <c r="Y207" s="7"/>
      <c r="Z207" s="7"/>
      <c r="AA207" s="7"/>
    </row>
    <row r="208" spans="1:27" ht="12.75" hidden="1" customHeight="1" x14ac:dyDescent="0.2">
      <c r="A208" s="7"/>
      <c r="B208" s="209"/>
      <c r="C208" s="7"/>
      <c r="D208" s="7"/>
      <c r="E208" s="7"/>
      <c r="F208" s="7"/>
      <c r="G208" s="7"/>
      <c r="H208" s="7"/>
      <c r="I208" s="7"/>
      <c r="J208" s="7"/>
      <c r="K208" s="7"/>
      <c r="L208" s="7"/>
      <c r="M208" s="7"/>
      <c r="N208" s="7"/>
      <c r="O208" s="7"/>
      <c r="P208" s="7"/>
      <c r="Q208" s="7"/>
      <c r="R208" s="7"/>
      <c r="S208" s="7"/>
      <c r="T208" s="7"/>
      <c r="U208" s="7"/>
      <c r="V208" s="7"/>
      <c r="W208" s="7"/>
      <c r="X208" s="7"/>
      <c r="Y208" s="7"/>
      <c r="Z208" s="7"/>
      <c r="AA208" s="7"/>
    </row>
    <row r="209" spans="1:27" ht="12.75" hidden="1" customHeight="1" x14ac:dyDescent="0.2">
      <c r="A209" s="7"/>
      <c r="B209" s="209"/>
      <c r="C209" s="7"/>
      <c r="D209" s="7"/>
      <c r="E209" s="7"/>
      <c r="F209" s="7"/>
      <c r="G209" s="7"/>
      <c r="H209" s="7"/>
      <c r="I209" s="7"/>
      <c r="J209" s="7"/>
      <c r="K209" s="7"/>
      <c r="L209" s="7"/>
      <c r="M209" s="7"/>
      <c r="N209" s="7"/>
      <c r="O209" s="7"/>
      <c r="P209" s="7"/>
      <c r="Q209" s="7"/>
      <c r="R209" s="7"/>
      <c r="S209" s="7"/>
      <c r="T209" s="7"/>
      <c r="U209" s="7"/>
      <c r="V209" s="7"/>
      <c r="W209" s="7"/>
      <c r="X209" s="7"/>
      <c r="Y209" s="7"/>
      <c r="Z209" s="7"/>
      <c r="AA209" s="7"/>
    </row>
    <row r="210" spans="1:27" ht="12.75" hidden="1" customHeight="1" x14ac:dyDescent="0.2">
      <c r="A210" s="7"/>
      <c r="B210" s="209"/>
      <c r="C210" s="7"/>
      <c r="D210" s="7"/>
      <c r="E210" s="7"/>
      <c r="F210" s="7"/>
      <c r="G210" s="7"/>
      <c r="H210" s="7"/>
      <c r="I210" s="7"/>
      <c r="J210" s="7"/>
      <c r="K210" s="7"/>
      <c r="L210" s="7"/>
      <c r="M210" s="7"/>
      <c r="N210" s="7"/>
      <c r="O210" s="7"/>
      <c r="P210" s="7"/>
      <c r="Q210" s="7"/>
      <c r="R210" s="7"/>
      <c r="S210" s="7"/>
      <c r="T210" s="7"/>
      <c r="U210" s="7"/>
      <c r="V210" s="7"/>
      <c r="W210" s="7"/>
      <c r="X210" s="7"/>
      <c r="Y210" s="7"/>
      <c r="Z210" s="7"/>
      <c r="AA210" s="7"/>
    </row>
    <row r="211" spans="1:27" ht="12.75" hidden="1" customHeight="1" x14ac:dyDescent="0.2">
      <c r="A211" s="7"/>
      <c r="B211" s="209"/>
      <c r="C211" s="7"/>
      <c r="D211" s="7"/>
      <c r="E211" s="7"/>
      <c r="F211" s="7"/>
      <c r="G211" s="7"/>
      <c r="H211" s="7"/>
      <c r="I211" s="7"/>
      <c r="J211" s="7"/>
      <c r="K211" s="7"/>
      <c r="L211" s="7"/>
      <c r="M211" s="7"/>
      <c r="N211" s="7"/>
      <c r="O211" s="7"/>
      <c r="P211" s="7"/>
      <c r="Q211" s="7"/>
      <c r="R211" s="7"/>
      <c r="S211" s="7"/>
      <c r="T211" s="7"/>
      <c r="U211" s="7"/>
      <c r="V211" s="7"/>
      <c r="W211" s="7"/>
      <c r="X211" s="7"/>
      <c r="Y211" s="7"/>
      <c r="Z211" s="7"/>
      <c r="AA211" s="7"/>
    </row>
    <row r="212" spans="1:27" ht="12.75" hidden="1" customHeight="1" x14ac:dyDescent="0.2">
      <c r="A212" s="7"/>
      <c r="B212" s="209"/>
      <c r="C212" s="7"/>
      <c r="D212" s="7"/>
      <c r="E212" s="7"/>
      <c r="F212" s="7"/>
      <c r="G212" s="7"/>
      <c r="H212" s="7"/>
      <c r="I212" s="7"/>
      <c r="J212" s="7"/>
      <c r="K212" s="7"/>
      <c r="L212" s="7"/>
      <c r="M212" s="7"/>
      <c r="N212" s="7"/>
      <c r="O212" s="7"/>
      <c r="P212" s="7"/>
      <c r="Q212" s="7"/>
      <c r="R212" s="7"/>
      <c r="S212" s="7"/>
      <c r="T212" s="7"/>
      <c r="U212" s="7"/>
      <c r="V212" s="7"/>
      <c r="W212" s="7"/>
      <c r="X212" s="7"/>
      <c r="Y212" s="7"/>
      <c r="Z212" s="7"/>
      <c r="AA212" s="7"/>
    </row>
    <row r="213" spans="1:27" ht="12.75" hidden="1" customHeight="1" x14ac:dyDescent="0.2">
      <c r="A213" s="7"/>
      <c r="B213" s="209"/>
      <c r="C213" s="7"/>
      <c r="D213" s="7"/>
      <c r="E213" s="7"/>
      <c r="F213" s="7"/>
      <c r="G213" s="7"/>
      <c r="H213" s="7"/>
      <c r="I213" s="7"/>
      <c r="J213" s="7"/>
      <c r="K213" s="7"/>
      <c r="L213" s="7"/>
      <c r="M213" s="7"/>
      <c r="N213" s="7"/>
      <c r="O213" s="7"/>
      <c r="P213" s="7"/>
      <c r="Q213" s="7"/>
      <c r="R213" s="7"/>
      <c r="S213" s="7"/>
      <c r="T213" s="7"/>
      <c r="U213" s="7"/>
      <c r="V213" s="7"/>
      <c r="W213" s="7"/>
      <c r="X213" s="7"/>
      <c r="Y213" s="7"/>
      <c r="Z213" s="7"/>
      <c r="AA213" s="7"/>
    </row>
    <row r="214" spans="1:27" ht="12.75" hidden="1" customHeight="1" x14ac:dyDescent="0.2">
      <c r="A214" s="7"/>
      <c r="B214" s="209"/>
      <c r="C214" s="7"/>
      <c r="D214" s="7"/>
      <c r="E214" s="7"/>
      <c r="F214" s="7"/>
      <c r="G214" s="7"/>
      <c r="H214" s="7"/>
      <c r="I214" s="7"/>
      <c r="J214" s="7"/>
      <c r="K214" s="7"/>
      <c r="L214" s="7"/>
      <c r="M214" s="7"/>
      <c r="N214" s="7"/>
      <c r="O214" s="7"/>
      <c r="P214" s="7"/>
      <c r="Q214" s="7"/>
      <c r="R214" s="7"/>
      <c r="S214" s="7"/>
      <c r="T214" s="7"/>
      <c r="U214" s="7"/>
      <c r="V214" s="7"/>
      <c r="W214" s="7"/>
      <c r="X214" s="7"/>
      <c r="Y214" s="7"/>
      <c r="Z214" s="7"/>
      <c r="AA214" s="7"/>
    </row>
    <row r="215" spans="1:27" ht="12.75" hidden="1" customHeight="1" x14ac:dyDescent="0.2">
      <c r="A215" s="7"/>
      <c r="B215" s="209"/>
      <c r="C215" s="7"/>
      <c r="D215" s="7"/>
      <c r="E215" s="7"/>
      <c r="F215" s="7"/>
      <c r="G215" s="7"/>
      <c r="H215" s="7"/>
      <c r="I215" s="7"/>
      <c r="J215" s="7"/>
      <c r="K215" s="7"/>
      <c r="L215" s="7"/>
      <c r="M215" s="7"/>
      <c r="N215" s="7"/>
      <c r="O215" s="7"/>
      <c r="P215" s="7"/>
      <c r="Q215" s="7"/>
      <c r="R215" s="7"/>
      <c r="S215" s="7"/>
      <c r="T215" s="7"/>
      <c r="U215" s="7"/>
      <c r="V215" s="7"/>
      <c r="W215" s="7"/>
      <c r="X215" s="7"/>
      <c r="Y215" s="7"/>
      <c r="Z215" s="7"/>
      <c r="AA215" s="7"/>
    </row>
    <row r="216" spans="1:27" ht="12.75" hidden="1" customHeight="1" x14ac:dyDescent="0.2">
      <c r="A216" s="7"/>
      <c r="B216" s="209"/>
      <c r="C216" s="7"/>
      <c r="D216" s="7"/>
      <c r="E216" s="7"/>
      <c r="F216" s="7"/>
      <c r="G216" s="7"/>
      <c r="H216" s="7"/>
      <c r="I216" s="7"/>
      <c r="J216" s="7"/>
      <c r="K216" s="7"/>
      <c r="L216" s="7"/>
      <c r="M216" s="7"/>
      <c r="N216" s="7"/>
      <c r="O216" s="7"/>
      <c r="P216" s="7"/>
      <c r="Q216" s="7"/>
      <c r="R216" s="7"/>
      <c r="S216" s="7"/>
      <c r="T216" s="7"/>
      <c r="U216" s="7"/>
      <c r="V216" s="7"/>
      <c r="W216" s="7"/>
      <c r="X216" s="7"/>
      <c r="Y216" s="7"/>
      <c r="Z216" s="7"/>
      <c r="AA216" s="7"/>
    </row>
    <row r="217" spans="1:27" ht="12.75" hidden="1" customHeight="1" x14ac:dyDescent="0.2">
      <c r="A217" s="7"/>
      <c r="B217" s="209"/>
      <c r="C217" s="7"/>
      <c r="D217" s="7"/>
      <c r="E217" s="7"/>
      <c r="F217" s="7"/>
      <c r="G217" s="7"/>
      <c r="H217" s="7"/>
      <c r="I217" s="7"/>
      <c r="J217" s="7"/>
      <c r="K217" s="7"/>
      <c r="L217" s="7"/>
      <c r="M217" s="7"/>
      <c r="N217" s="7"/>
      <c r="O217" s="7"/>
      <c r="P217" s="7"/>
      <c r="Q217" s="7"/>
      <c r="R217" s="7"/>
      <c r="S217" s="7"/>
      <c r="T217" s="7"/>
      <c r="U217" s="7"/>
      <c r="V217" s="7"/>
      <c r="W217" s="7"/>
      <c r="X217" s="7"/>
      <c r="Y217" s="7"/>
      <c r="Z217" s="7"/>
      <c r="AA217" s="7"/>
    </row>
    <row r="218" spans="1:27" ht="12.75" hidden="1" customHeight="1" x14ac:dyDescent="0.2">
      <c r="A218" s="7"/>
      <c r="B218" s="209"/>
      <c r="C218" s="7"/>
      <c r="D218" s="7"/>
      <c r="E218" s="7"/>
      <c r="F218" s="7"/>
      <c r="G218" s="7"/>
      <c r="H218" s="7"/>
      <c r="I218" s="7"/>
      <c r="J218" s="7"/>
      <c r="K218" s="7"/>
      <c r="L218" s="7"/>
      <c r="M218" s="7"/>
      <c r="N218" s="7"/>
      <c r="O218" s="7"/>
      <c r="P218" s="7"/>
      <c r="Q218" s="7"/>
      <c r="R218" s="7"/>
      <c r="S218" s="7"/>
      <c r="T218" s="7"/>
      <c r="U218" s="7"/>
      <c r="V218" s="7"/>
      <c r="W218" s="7"/>
      <c r="X218" s="7"/>
      <c r="Y218" s="7"/>
      <c r="Z218" s="7"/>
      <c r="AA218" s="7"/>
    </row>
    <row r="219" spans="1:27" ht="12.75" hidden="1" customHeight="1" x14ac:dyDescent="0.2">
      <c r="A219" s="7"/>
      <c r="B219" s="209"/>
      <c r="C219" s="7"/>
      <c r="D219" s="7"/>
      <c r="E219" s="7"/>
      <c r="F219" s="7"/>
      <c r="G219" s="7"/>
      <c r="H219" s="7"/>
      <c r="I219" s="7"/>
      <c r="J219" s="7"/>
      <c r="K219" s="7"/>
      <c r="L219" s="7"/>
      <c r="M219" s="7"/>
      <c r="N219" s="7"/>
      <c r="O219" s="7"/>
      <c r="P219" s="7"/>
      <c r="Q219" s="7"/>
      <c r="R219" s="7"/>
      <c r="S219" s="7"/>
      <c r="T219" s="7"/>
      <c r="U219" s="7"/>
      <c r="V219" s="7"/>
      <c r="W219" s="7"/>
      <c r="X219" s="7"/>
      <c r="Y219" s="7"/>
      <c r="Z219" s="7"/>
      <c r="AA219" s="7"/>
    </row>
    <row r="220" spans="1:27" ht="12.75" hidden="1" customHeight="1" x14ac:dyDescent="0.2">
      <c r="A220" s="7"/>
      <c r="B220" s="209"/>
      <c r="C220" s="7"/>
      <c r="D220" s="7"/>
      <c r="E220" s="7"/>
      <c r="F220" s="7"/>
      <c r="G220" s="7"/>
      <c r="H220" s="7"/>
      <c r="I220" s="7"/>
      <c r="J220" s="7"/>
      <c r="K220" s="7"/>
      <c r="L220" s="7"/>
      <c r="M220" s="7"/>
      <c r="N220" s="7"/>
      <c r="O220" s="7"/>
      <c r="P220" s="7"/>
      <c r="Q220" s="7"/>
      <c r="R220" s="7"/>
      <c r="S220" s="7"/>
      <c r="T220" s="7"/>
      <c r="U220" s="7"/>
      <c r="V220" s="7"/>
      <c r="W220" s="7"/>
      <c r="X220" s="7"/>
      <c r="Y220" s="7"/>
      <c r="Z220" s="7"/>
      <c r="AA220" s="7"/>
    </row>
    <row r="221" spans="1:27" ht="15.75" hidden="1" customHeight="1" x14ac:dyDescent="0.2">
      <c r="D221" s="6"/>
    </row>
    <row r="222" spans="1:27" ht="15.75" hidden="1" customHeight="1" x14ac:dyDescent="0.2">
      <c r="D222" s="6"/>
    </row>
    <row r="223" spans="1:27" ht="15.75" hidden="1" customHeight="1" x14ac:dyDescent="0.2">
      <c r="D223" s="6"/>
    </row>
    <row r="224" spans="1:27" ht="15.75" hidden="1" customHeight="1" x14ac:dyDescent="0.2">
      <c r="D224" s="6"/>
    </row>
    <row r="225" spans="4:4" ht="15.75" hidden="1" customHeight="1" x14ac:dyDescent="0.2">
      <c r="D225" s="6"/>
    </row>
    <row r="226" spans="4:4" ht="15.75" hidden="1" customHeight="1" x14ac:dyDescent="0.2">
      <c r="D226" s="6"/>
    </row>
    <row r="227" spans="4:4" ht="15.75" hidden="1" customHeight="1" x14ac:dyDescent="0.2">
      <c r="D227" s="6"/>
    </row>
    <row r="228" spans="4:4" ht="15.75" hidden="1" customHeight="1" x14ac:dyDescent="0.2">
      <c r="D228" s="6"/>
    </row>
    <row r="229" spans="4:4" ht="15.75" hidden="1" customHeight="1" x14ac:dyDescent="0.2">
      <c r="D229" s="6"/>
    </row>
    <row r="230" spans="4:4" ht="15.75" hidden="1" customHeight="1" x14ac:dyDescent="0.2">
      <c r="D230" s="6"/>
    </row>
    <row r="231" spans="4:4" ht="15.75" hidden="1" customHeight="1" x14ac:dyDescent="0.2">
      <c r="D231" s="6"/>
    </row>
    <row r="232" spans="4:4" ht="15.75" hidden="1" customHeight="1" x14ac:dyDescent="0.2">
      <c r="D232" s="6"/>
    </row>
    <row r="233" spans="4:4" ht="15.75" hidden="1" customHeight="1" x14ac:dyDescent="0.2">
      <c r="D233" s="6"/>
    </row>
    <row r="234" spans="4:4" ht="15.75" hidden="1" customHeight="1" x14ac:dyDescent="0.2">
      <c r="D234" s="6"/>
    </row>
    <row r="235" spans="4:4" ht="15.75" hidden="1" customHeight="1" x14ac:dyDescent="0.2">
      <c r="D235" s="6"/>
    </row>
    <row r="236" spans="4:4" ht="15.75" hidden="1" customHeight="1" x14ac:dyDescent="0.2">
      <c r="D236" s="6"/>
    </row>
    <row r="237" spans="4:4" ht="15.75" hidden="1" customHeight="1" x14ac:dyDescent="0.2">
      <c r="D237" s="6"/>
    </row>
    <row r="238" spans="4:4" ht="15.75" hidden="1" customHeight="1" x14ac:dyDescent="0.2">
      <c r="D238" s="6"/>
    </row>
    <row r="239" spans="4:4" ht="15.75" hidden="1" customHeight="1" x14ac:dyDescent="0.2">
      <c r="D239" s="6"/>
    </row>
    <row r="240" spans="4:4" ht="15.75" hidden="1" customHeight="1" x14ac:dyDescent="0.2">
      <c r="D240" s="6"/>
    </row>
    <row r="241" spans="4:4" ht="15.75" hidden="1" customHeight="1" x14ac:dyDescent="0.2">
      <c r="D241" s="6"/>
    </row>
    <row r="242" spans="4:4" ht="15.75" hidden="1" customHeight="1" x14ac:dyDescent="0.2">
      <c r="D242" s="6"/>
    </row>
    <row r="243" spans="4:4" ht="15.75" hidden="1" customHeight="1" x14ac:dyDescent="0.2">
      <c r="D243" s="6"/>
    </row>
    <row r="244" spans="4:4" ht="15.75" hidden="1" customHeight="1" x14ac:dyDescent="0.2">
      <c r="D244" s="6"/>
    </row>
    <row r="245" spans="4:4" ht="15.75" hidden="1" customHeight="1" x14ac:dyDescent="0.2">
      <c r="D245" s="6"/>
    </row>
    <row r="246" spans="4:4" ht="15.75" hidden="1" customHeight="1" x14ac:dyDescent="0.2">
      <c r="D246" s="6"/>
    </row>
    <row r="247" spans="4:4" ht="15.75" hidden="1" customHeight="1" x14ac:dyDescent="0.2">
      <c r="D247" s="6"/>
    </row>
    <row r="248" spans="4:4" ht="15.75" hidden="1" customHeight="1" x14ac:dyDescent="0.2">
      <c r="D248" s="6"/>
    </row>
    <row r="249" spans="4:4" ht="15.75" hidden="1" customHeight="1" x14ac:dyDescent="0.2">
      <c r="D249" s="6"/>
    </row>
    <row r="250" spans="4:4" ht="15.75" hidden="1" customHeight="1" x14ac:dyDescent="0.2">
      <c r="D250" s="6"/>
    </row>
    <row r="251" spans="4:4" ht="15.75" hidden="1" customHeight="1" x14ac:dyDescent="0.2">
      <c r="D251" s="6"/>
    </row>
    <row r="252" spans="4:4" ht="15.75" hidden="1" customHeight="1" x14ac:dyDescent="0.2">
      <c r="D252" s="6"/>
    </row>
    <row r="253" spans="4:4" ht="15.75" hidden="1" customHeight="1" x14ac:dyDescent="0.2">
      <c r="D253" s="6"/>
    </row>
    <row r="254" spans="4:4" ht="15.75" hidden="1" customHeight="1" x14ac:dyDescent="0.2">
      <c r="D254" s="6"/>
    </row>
    <row r="255" spans="4:4" ht="15.75" hidden="1" customHeight="1" x14ac:dyDescent="0.2">
      <c r="D255" s="6"/>
    </row>
    <row r="256" spans="4:4" ht="15.75" hidden="1" customHeight="1" x14ac:dyDescent="0.2">
      <c r="D256" s="6"/>
    </row>
    <row r="257" spans="4:4" ht="15.75" hidden="1" customHeight="1" x14ac:dyDescent="0.2">
      <c r="D257" s="6"/>
    </row>
    <row r="258" spans="4:4" ht="15.75" hidden="1" customHeight="1" x14ac:dyDescent="0.2">
      <c r="D258" s="6"/>
    </row>
    <row r="259" spans="4:4" ht="15.75" hidden="1" customHeight="1" x14ac:dyDescent="0.2">
      <c r="D259" s="6"/>
    </row>
    <row r="260" spans="4:4" ht="15.75" hidden="1" customHeight="1" x14ac:dyDescent="0.2">
      <c r="D260" s="6"/>
    </row>
    <row r="261" spans="4:4" ht="15.75" hidden="1" customHeight="1" x14ac:dyDescent="0.2">
      <c r="D261" s="6"/>
    </row>
    <row r="262" spans="4:4" ht="15.75" hidden="1" customHeight="1" x14ac:dyDescent="0.2">
      <c r="D262" s="6"/>
    </row>
    <row r="263" spans="4:4" ht="15.75" hidden="1" customHeight="1" x14ac:dyDescent="0.2">
      <c r="D263" s="6"/>
    </row>
    <row r="264" spans="4:4" ht="15.75" hidden="1" customHeight="1" x14ac:dyDescent="0.2">
      <c r="D264" s="6"/>
    </row>
    <row r="265" spans="4:4" ht="15.75" hidden="1" customHeight="1" x14ac:dyDescent="0.2">
      <c r="D265" s="6"/>
    </row>
    <row r="266" spans="4:4" ht="15.75" hidden="1" customHeight="1" x14ac:dyDescent="0.2">
      <c r="D266" s="6"/>
    </row>
    <row r="267" spans="4:4" ht="15.75" hidden="1" customHeight="1" x14ac:dyDescent="0.2">
      <c r="D267" s="6"/>
    </row>
    <row r="268" spans="4:4" ht="15.75" hidden="1" customHeight="1" x14ac:dyDescent="0.2">
      <c r="D268" s="6"/>
    </row>
    <row r="269" spans="4:4" ht="15.75" hidden="1" customHeight="1" x14ac:dyDescent="0.2">
      <c r="D269" s="6"/>
    </row>
    <row r="270" spans="4:4" ht="15.75" hidden="1" customHeight="1" x14ac:dyDescent="0.2">
      <c r="D270" s="6"/>
    </row>
    <row r="271" spans="4:4" ht="15.75" hidden="1" customHeight="1" x14ac:dyDescent="0.2">
      <c r="D271" s="6"/>
    </row>
    <row r="272" spans="4:4" ht="15.75" hidden="1" customHeight="1" x14ac:dyDescent="0.2">
      <c r="D272" s="6"/>
    </row>
    <row r="273" spans="4:4" ht="15.75" hidden="1" customHeight="1" x14ac:dyDescent="0.2">
      <c r="D273" s="6"/>
    </row>
    <row r="274" spans="4:4" ht="15.75" hidden="1" customHeight="1" x14ac:dyDescent="0.2">
      <c r="D274" s="6"/>
    </row>
    <row r="275" spans="4:4" ht="15.75" hidden="1" customHeight="1" x14ac:dyDescent="0.2">
      <c r="D275" s="6"/>
    </row>
    <row r="276" spans="4:4" ht="15.75" hidden="1" customHeight="1" x14ac:dyDescent="0.2">
      <c r="D276" s="6"/>
    </row>
    <row r="277" spans="4:4" ht="15.75" hidden="1" customHeight="1" x14ac:dyDescent="0.2">
      <c r="D277" s="6"/>
    </row>
    <row r="278" spans="4:4" ht="15.75" hidden="1" customHeight="1" x14ac:dyDescent="0.2">
      <c r="D278" s="6"/>
    </row>
    <row r="279" spans="4:4" ht="15.75" hidden="1" customHeight="1" x14ac:dyDescent="0.2">
      <c r="D279" s="6"/>
    </row>
    <row r="280" spans="4:4" ht="15.75" hidden="1" customHeight="1" x14ac:dyDescent="0.2">
      <c r="D280" s="6"/>
    </row>
    <row r="281" spans="4:4" ht="15.75" hidden="1" customHeight="1" x14ac:dyDescent="0.2">
      <c r="D281" s="6"/>
    </row>
    <row r="282" spans="4:4" ht="15.75" hidden="1" customHeight="1" x14ac:dyDescent="0.2">
      <c r="D282" s="6"/>
    </row>
    <row r="283" spans="4:4" ht="15.75" hidden="1" customHeight="1" x14ac:dyDescent="0.2">
      <c r="D283" s="6"/>
    </row>
    <row r="284" spans="4:4" ht="15.75" hidden="1" customHeight="1" x14ac:dyDescent="0.2">
      <c r="D284" s="6"/>
    </row>
    <row r="285" spans="4:4" ht="15.75" hidden="1" customHeight="1" x14ac:dyDescent="0.2">
      <c r="D285" s="6"/>
    </row>
    <row r="286" spans="4:4" ht="15.75" hidden="1" customHeight="1" x14ac:dyDescent="0.2">
      <c r="D286" s="6"/>
    </row>
    <row r="287" spans="4:4" ht="15.75" hidden="1" customHeight="1" x14ac:dyDescent="0.2">
      <c r="D287" s="6"/>
    </row>
    <row r="288" spans="4:4" ht="15.75" hidden="1" customHeight="1" x14ac:dyDescent="0.2">
      <c r="D288" s="6"/>
    </row>
    <row r="289" spans="4:4" ht="15.75" hidden="1" customHeight="1" x14ac:dyDescent="0.2">
      <c r="D289" s="6"/>
    </row>
    <row r="290" spans="4:4" ht="15.75" hidden="1" customHeight="1" x14ac:dyDescent="0.2">
      <c r="D290" s="6"/>
    </row>
    <row r="291" spans="4:4" ht="15.75" hidden="1" customHeight="1" x14ac:dyDescent="0.2">
      <c r="D291" s="6"/>
    </row>
    <row r="292" spans="4:4" ht="15.75" hidden="1" customHeight="1" x14ac:dyDescent="0.2">
      <c r="D292" s="6"/>
    </row>
    <row r="293" spans="4:4" ht="15.75" hidden="1" customHeight="1" x14ac:dyDescent="0.2">
      <c r="D293" s="6"/>
    </row>
    <row r="294" spans="4:4" ht="15.75" hidden="1" customHeight="1" x14ac:dyDescent="0.2">
      <c r="D294" s="6"/>
    </row>
    <row r="295" spans="4:4" ht="15.75" hidden="1" customHeight="1" x14ac:dyDescent="0.2">
      <c r="D295" s="6"/>
    </row>
    <row r="296" spans="4:4" ht="15.75" hidden="1" customHeight="1" x14ac:dyDescent="0.2">
      <c r="D296" s="6"/>
    </row>
    <row r="297" spans="4:4" ht="15.75" hidden="1" customHeight="1" x14ac:dyDescent="0.2">
      <c r="D297" s="6"/>
    </row>
    <row r="298" spans="4:4" ht="15.75" hidden="1" customHeight="1" x14ac:dyDescent="0.2">
      <c r="D298" s="6"/>
    </row>
    <row r="299" spans="4:4" ht="15.75" hidden="1" customHeight="1" x14ac:dyDescent="0.2">
      <c r="D299" s="6"/>
    </row>
    <row r="300" spans="4:4" ht="15.75" hidden="1" customHeight="1" x14ac:dyDescent="0.2">
      <c r="D300" s="6"/>
    </row>
    <row r="301" spans="4:4" ht="15.75" hidden="1" customHeight="1" x14ac:dyDescent="0.2">
      <c r="D301" s="6"/>
    </row>
    <row r="302" spans="4:4" ht="15.75" hidden="1" customHeight="1" x14ac:dyDescent="0.2">
      <c r="D302" s="6"/>
    </row>
    <row r="303" spans="4:4" ht="15.75" hidden="1" customHeight="1" x14ac:dyDescent="0.2">
      <c r="D303" s="6"/>
    </row>
    <row r="304" spans="4:4" ht="15.75" hidden="1" customHeight="1" x14ac:dyDescent="0.2">
      <c r="D304" s="6"/>
    </row>
    <row r="305" spans="4:4" ht="15.75" hidden="1" customHeight="1" x14ac:dyDescent="0.2">
      <c r="D305" s="6"/>
    </row>
    <row r="306" spans="4:4" ht="15.75" hidden="1" customHeight="1" x14ac:dyDescent="0.2">
      <c r="D306" s="6"/>
    </row>
    <row r="307" spans="4:4" ht="15.75" hidden="1" customHeight="1" x14ac:dyDescent="0.2">
      <c r="D307" s="6"/>
    </row>
    <row r="308" spans="4:4" ht="15.75" hidden="1" customHeight="1" x14ac:dyDescent="0.2">
      <c r="D308" s="6"/>
    </row>
    <row r="309" spans="4:4" ht="15.75" hidden="1" customHeight="1" x14ac:dyDescent="0.2">
      <c r="D309" s="6"/>
    </row>
    <row r="310" spans="4:4" ht="15.75" hidden="1" customHeight="1" x14ac:dyDescent="0.2">
      <c r="D310" s="6"/>
    </row>
    <row r="311" spans="4:4" ht="15.75" hidden="1" customHeight="1" x14ac:dyDescent="0.2">
      <c r="D311" s="6"/>
    </row>
    <row r="312" spans="4:4" ht="15.75" hidden="1" customHeight="1" x14ac:dyDescent="0.2">
      <c r="D312" s="6"/>
    </row>
    <row r="313" spans="4:4" ht="15.75" hidden="1" customHeight="1" x14ac:dyDescent="0.2">
      <c r="D313" s="6"/>
    </row>
    <row r="314" spans="4:4" ht="15.75" hidden="1" customHeight="1" x14ac:dyDescent="0.2">
      <c r="D314" s="6"/>
    </row>
    <row r="315" spans="4:4" ht="15.75" hidden="1" customHeight="1" x14ac:dyDescent="0.2">
      <c r="D315" s="6"/>
    </row>
    <row r="316" spans="4:4" ht="15.75" hidden="1" customHeight="1" x14ac:dyDescent="0.2">
      <c r="D316" s="6"/>
    </row>
    <row r="317" spans="4:4" ht="15.75" hidden="1" customHeight="1" x14ac:dyDescent="0.2">
      <c r="D317" s="6"/>
    </row>
    <row r="318" spans="4:4" ht="15.75" hidden="1" customHeight="1" x14ac:dyDescent="0.2">
      <c r="D318" s="6"/>
    </row>
    <row r="319" spans="4:4" ht="15.75" hidden="1" customHeight="1" x14ac:dyDescent="0.2">
      <c r="D319" s="6"/>
    </row>
    <row r="320" spans="4:4" ht="15.75" hidden="1" customHeight="1" x14ac:dyDescent="0.2">
      <c r="D320" s="6"/>
    </row>
    <row r="321" spans="4:4" ht="15.75" hidden="1" customHeight="1" x14ac:dyDescent="0.2">
      <c r="D321" s="6"/>
    </row>
    <row r="322" spans="4:4" ht="15.75" hidden="1" customHeight="1" x14ac:dyDescent="0.2">
      <c r="D322" s="6"/>
    </row>
    <row r="323" spans="4:4" ht="15.75" hidden="1" customHeight="1" x14ac:dyDescent="0.2">
      <c r="D323" s="6"/>
    </row>
    <row r="324" spans="4:4" ht="15.75" hidden="1" customHeight="1" x14ac:dyDescent="0.2">
      <c r="D324" s="6"/>
    </row>
    <row r="325" spans="4:4" ht="15.75" hidden="1" customHeight="1" x14ac:dyDescent="0.2">
      <c r="D325" s="6"/>
    </row>
    <row r="326" spans="4:4" ht="15.75" hidden="1" customHeight="1" x14ac:dyDescent="0.2">
      <c r="D326" s="6"/>
    </row>
    <row r="327" spans="4:4" ht="15.75" hidden="1" customHeight="1" x14ac:dyDescent="0.2">
      <c r="D327" s="6"/>
    </row>
    <row r="328" spans="4:4" ht="15.75" hidden="1" customHeight="1" x14ac:dyDescent="0.2">
      <c r="D328" s="6"/>
    </row>
    <row r="329" spans="4:4" ht="15.75" hidden="1" customHeight="1" x14ac:dyDescent="0.2">
      <c r="D329" s="6"/>
    </row>
    <row r="330" spans="4:4" ht="15.75" hidden="1" customHeight="1" x14ac:dyDescent="0.2">
      <c r="D330" s="6"/>
    </row>
    <row r="331" spans="4:4" ht="15.75" hidden="1" customHeight="1" x14ac:dyDescent="0.2">
      <c r="D331" s="6"/>
    </row>
    <row r="332" spans="4:4" ht="15.75" hidden="1" customHeight="1" x14ac:dyDescent="0.2">
      <c r="D332" s="6"/>
    </row>
    <row r="333" spans="4:4" ht="15.75" hidden="1" customHeight="1" x14ac:dyDescent="0.2">
      <c r="D333" s="6"/>
    </row>
    <row r="334" spans="4:4" ht="15.75" hidden="1" customHeight="1" x14ac:dyDescent="0.2">
      <c r="D334" s="6"/>
    </row>
    <row r="335" spans="4:4" ht="15.75" hidden="1" customHeight="1" x14ac:dyDescent="0.2">
      <c r="D335" s="6"/>
    </row>
    <row r="336" spans="4:4" ht="15.75" hidden="1" customHeight="1" x14ac:dyDescent="0.2">
      <c r="D336" s="6"/>
    </row>
    <row r="337" spans="4:4" ht="15.75" hidden="1" customHeight="1" x14ac:dyDescent="0.2">
      <c r="D337" s="6"/>
    </row>
    <row r="338" spans="4:4" ht="15.75" hidden="1" customHeight="1" x14ac:dyDescent="0.2">
      <c r="D338" s="6"/>
    </row>
    <row r="339" spans="4:4" ht="15.75" hidden="1" customHeight="1" x14ac:dyDescent="0.2">
      <c r="D339" s="6"/>
    </row>
    <row r="340" spans="4:4" ht="15.75" hidden="1" customHeight="1" x14ac:dyDescent="0.2">
      <c r="D340" s="6"/>
    </row>
    <row r="341" spans="4:4" ht="15.75" hidden="1" customHeight="1" x14ac:dyDescent="0.2">
      <c r="D341" s="6"/>
    </row>
    <row r="342" spans="4:4" ht="15.75" hidden="1" customHeight="1" x14ac:dyDescent="0.2">
      <c r="D342" s="6"/>
    </row>
    <row r="343" spans="4:4" ht="15.75" hidden="1" customHeight="1" x14ac:dyDescent="0.2">
      <c r="D343" s="6"/>
    </row>
    <row r="344" spans="4:4" ht="15.75" hidden="1" customHeight="1" x14ac:dyDescent="0.2">
      <c r="D344" s="6"/>
    </row>
    <row r="345" spans="4:4" ht="15.75" hidden="1" customHeight="1" x14ac:dyDescent="0.2">
      <c r="D345" s="6"/>
    </row>
    <row r="346" spans="4:4" ht="15.75" hidden="1" customHeight="1" x14ac:dyDescent="0.2">
      <c r="D346" s="6"/>
    </row>
    <row r="347" spans="4:4" ht="15.75" hidden="1" customHeight="1" x14ac:dyDescent="0.2">
      <c r="D347" s="6"/>
    </row>
    <row r="348" spans="4:4" ht="15.75" hidden="1" customHeight="1" x14ac:dyDescent="0.2">
      <c r="D348" s="6"/>
    </row>
    <row r="349" spans="4:4" ht="15.75" hidden="1" customHeight="1" x14ac:dyDescent="0.2">
      <c r="D349" s="6"/>
    </row>
    <row r="350" spans="4:4" ht="15.75" hidden="1" customHeight="1" x14ac:dyDescent="0.2">
      <c r="D350" s="6"/>
    </row>
    <row r="351" spans="4:4" ht="15.75" hidden="1" customHeight="1" x14ac:dyDescent="0.2">
      <c r="D351" s="6"/>
    </row>
    <row r="352" spans="4:4" ht="15.75" hidden="1" customHeight="1" x14ac:dyDescent="0.2">
      <c r="D352" s="6"/>
    </row>
    <row r="353" spans="4:4" ht="15.75" hidden="1" customHeight="1" x14ac:dyDescent="0.2">
      <c r="D353" s="6"/>
    </row>
    <row r="354" spans="4:4" ht="15.75" hidden="1" customHeight="1" x14ac:dyDescent="0.2">
      <c r="D354" s="6"/>
    </row>
    <row r="355" spans="4:4" ht="15.75" hidden="1" customHeight="1" x14ac:dyDescent="0.2">
      <c r="D355" s="6"/>
    </row>
    <row r="356" spans="4:4" ht="15.75" hidden="1" customHeight="1" x14ac:dyDescent="0.2">
      <c r="D356" s="6"/>
    </row>
    <row r="357" spans="4:4" ht="15.75" hidden="1" customHeight="1" x14ac:dyDescent="0.2">
      <c r="D357" s="6"/>
    </row>
    <row r="358" spans="4:4" ht="15.75" hidden="1" customHeight="1" x14ac:dyDescent="0.2">
      <c r="D358" s="6"/>
    </row>
    <row r="359" spans="4:4" ht="15.75" hidden="1" customHeight="1" x14ac:dyDescent="0.2">
      <c r="D359" s="6"/>
    </row>
    <row r="360" spans="4:4" ht="15.75" hidden="1" customHeight="1" x14ac:dyDescent="0.2">
      <c r="D360" s="6"/>
    </row>
    <row r="361" spans="4:4" ht="15.75" hidden="1" customHeight="1" x14ac:dyDescent="0.2">
      <c r="D361" s="6"/>
    </row>
    <row r="362" spans="4:4" ht="15.75" hidden="1" customHeight="1" x14ac:dyDescent="0.2">
      <c r="D362" s="6"/>
    </row>
    <row r="363" spans="4:4" ht="15.75" hidden="1" customHeight="1" x14ac:dyDescent="0.2">
      <c r="D363" s="6"/>
    </row>
    <row r="364" spans="4:4" ht="15.75" hidden="1" customHeight="1" x14ac:dyDescent="0.2">
      <c r="D364" s="6"/>
    </row>
    <row r="365" spans="4:4" ht="15.75" hidden="1" customHeight="1" x14ac:dyDescent="0.2">
      <c r="D365" s="6"/>
    </row>
    <row r="366" spans="4:4" ht="15.75" hidden="1" customHeight="1" x14ac:dyDescent="0.2">
      <c r="D366" s="6"/>
    </row>
    <row r="367" spans="4:4" ht="15.75" hidden="1" customHeight="1" x14ac:dyDescent="0.2">
      <c r="D367" s="6"/>
    </row>
    <row r="368" spans="4:4" ht="15.75" hidden="1" customHeight="1" x14ac:dyDescent="0.2">
      <c r="D368" s="6"/>
    </row>
    <row r="369" spans="4:4" ht="15.75" hidden="1" customHeight="1" x14ac:dyDescent="0.2">
      <c r="D369" s="6"/>
    </row>
    <row r="370" spans="4:4" ht="15.75" hidden="1" customHeight="1" x14ac:dyDescent="0.2">
      <c r="D370" s="6"/>
    </row>
    <row r="371" spans="4:4" ht="15.75" hidden="1" customHeight="1" x14ac:dyDescent="0.2">
      <c r="D371" s="6"/>
    </row>
    <row r="372" spans="4:4" ht="15.75" hidden="1" customHeight="1" x14ac:dyDescent="0.2">
      <c r="D372" s="6"/>
    </row>
    <row r="373" spans="4:4" ht="15.75" hidden="1" customHeight="1" x14ac:dyDescent="0.2">
      <c r="D373" s="6"/>
    </row>
    <row r="374" spans="4:4" ht="15.75" hidden="1" customHeight="1" x14ac:dyDescent="0.2">
      <c r="D374" s="6"/>
    </row>
    <row r="375" spans="4:4" ht="15.75" hidden="1" customHeight="1" x14ac:dyDescent="0.2">
      <c r="D375" s="6"/>
    </row>
    <row r="376" spans="4:4" ht="15.75" hidden="1" customHeight="1" x14ac:dyDescent="0.2">
      <c r="D376" s="6"/>
    </row>
    <row r="377" spans="4:4" ht="15.75" hidden="1" customHeight="1" x14ac:dyDescent="0.2">
      <c r="D377" s="6"/>
    </row>
    <row r="378" spans="4:4" ht="15.75" hidden="1" customHeight="1" x14ac:dyDescent="0.2">
      <c r="D378" s="6"/>
    </row>
    <row r="379" spans="4:4" ht="15.75" hidden="1" customHeight="1" x14ac:dyDescent="0.2">
      <c r="D379" s="6"/>
    </row>
    <row r="380" spans="4:4" ht="15.75" hidden="1" customHeight="1" x14ac:dyDescent="0.2">
      <c r="D380" s="6"/>
    </row>
    <row r="381" spans="4:4" ht="15.75" hidden="1" customHeight="1" x14ac:dyDescent="0.2">
      <c r="D381" s="6"/>
    </row>
    <row r="382" spans="4:4" ht="15.75" hidden="1" customHeight="1" x14ac:dyDescent="0.2">
      <c r="D382" s="6"/>
    </row>
    <row r="383" spans="4:4" ht="15.75" hidden="1" customHeight="1" x14ac:dyDescent="0.2">
      <c r="D383" s="6"/>
    </row>
    <row r="384" spans="4:4" ht="15.75" hidden="1" customHeight="1" x14ac:dyDescent="0.2">
      <c r="D384" s="6"/>
    </row>
    <row r="385" spans="4:4" ht="15.75" hidden="1" customHeight="1" x14ac:dyDescent="0.2">
      <c r="D385" s="6"/>
    </row>
    <row r="386" spans="4:4" ht="15.75" hidden="1" customHeight="1" x14ac:dyDescent="0.2">
      <c r="D386" s="6"/>
    </row>
    <row r="387" spans="4:4" ht="15.75" hidden="1" customHeight="1" x14ac:dyDescent="0.2">
      <c r="D387" s="6"/>
    </row>
    <row r="388" spans="4:4" ht="15.75" hidden="1" customHeight="1" x14ac:dyDescent="0.2">
      <c r="D388" s="6"/>
    </row>
    <row r="389" spans="4:4" ht="15.75" hidden="1" customHeight="1" x14ac:dyDescent="0.2">
      <c r="D389" s="6"/>
    </row>
    <row r="390" spans="4:4" ht="15.75" hidden="1" customHeight="1" x14ac:dyDescent="0.2">
      <c r="D390" s="6"/>
    </row>
    <row r="391" spans="4:4" ht="15.75" hidden="1" customHeight="1" x14ac:dyDescent="0.2">
      <c r="D391" s="6"/>
    </row>
    <row r="392" spans="4:4" ht="15.75" hidden="1" customHeight="1" x14ac:dyDescent="0.2">
      <c r="D392" s="6"/>
    </row>
    <row r="393" spans="4:4" ht="15.75" hidden="1" customHeight="1" x14ac:dyDescent="0.2">
      <c r="D393" s="6"/>
    </row>
    <row r="394" spans="4:4" ht="15.75" hidden="1" customHeight="1" x14ac:dyDescent="0.2">
      <c r="D394" s="6"/>
    </row>
    <row r="395" spans="4:4" ht="15.75" hidden="1" customHeight="1" x14ac:dyDescent="0.2">
      <c r="D395" s="6"/>
    </row>
    <row r="396" spans="4:4" ht="15.75" hidden="1" customHeight="1" x14ac:dyDescent="0.2">
      <c r="D396" s="6"/>
    </row>
    <row r="397" spans="4:4" ht="15.75" hidden="1" customHeight="1" x14ac:dyDescent="0.2">
      <c r="D397" s="6"/>
    </row>
    <row r="398" spans="4:4" ht="15.75" hidden="1" customHeight="1" x14ac:dyDescent="0.2">
      <c r="D398" s="6"/>
    </row>
    <row r="399" spans="4:4" ht="15.75" hidden="1" customHeight="1" x14ac:dyDescent="0.2">
      <c r="D399" s="6"/>
    </row>
    <row r="400" spans="4:4" ht="15.75" hidden="1" customHeight="1" x14ac:dyDescent="0.2">
      <c r="D400" s="6"/>
    </row>
    <row r="401" spans="4:4" ht="15.75" hidden="1" customHeight="1" x14ac:dyDescent="0.2">
      <c r="D401" s="6"/>
    </row>
    <row r="402" spans="4:4" ht="15.75" hidden="1" customHeight="1" x14ac:dyDescent="0.2">
      <c r="D402" s="6"/>
    </row>
    <row r="403" spans="4:4" ht="15.75" hidden="1" customHeight="1" x14ac:dyDescent="0.2">
      <c r="D403" s="6"/>
    </row>
    <row r="404" spans="4:4" ht="15.75" hidden="1" customHeight="1" x14ac:dyDescent="0.2">
      <c r="D404" s="6"/>
    </row>
    <row r="405" spans="4:4" ht="15.75" hidden="1" customHeight="1" x14ac:dyDescent="0.2">
      <c r="D405" s="6"/>
    </row>
    <row r="406" spans="4:4" ht="15.75" hidden="1" customHeight="1" x14ac:dyDescent="0.2">
      <c r="D406" s="6"/>
    </row>
    <row r="407" spans="4:4" ht="15.75" hidden="1" customHeight="1" x14ac:dyDescent="0.2">
      <c r="D407" s="6"/>
    </row>
    <row r="408" spans="4:4" ht="15.75" hidden="1" customHeight="1" x14ac:dyDescent="0.2">
      <c r="D408" s="6"/>
    </row>
    <row r="409" spans="4:4" ht="15.75" hidden="1" customHeight="1" x14ac:dyDescent="0.2">
      <c r="D409" s="6"/>
    </row>
    <row r="410" spans="4:4" ht="15.75" hidden="1" customHeight="1" x14ac:dyDescent="0.2">
      <c r="D410" s="6"/>
    </row>
    <row r="411" spans="4:4" ht="15.75" hidden="1" customHeight="1" x14ac:dyDescent="0.2">
      <c r="D411" s="6"/>
    </row>
    <row r="412" spans="4:4" ht="15.75" hidden="1" customHeight="1" x14ac:dyDescent="0.2">
      <c r="D412" s="6"/>
    </row>
    <row r="413" spans="4:4" ht="15.75" hidden="1" customHeight="1" x14ac:dyDescent="0.2">
      <c r="D413" s="6"/>
    </row>
    <row r="414" spans="4:4" ht="15.75" hidden="1" customHeight="1" x14ac:dyDescent="0.2">
      <c r="D414" s="6"/>
    </row>
    <row r="415" spans="4:4" ht="15.75" hidden="1" customHeight="1" x14ac:dyDescent="0.2">
      <c r="D415" s="6"/>
    </row>
    <row r="416" spans="4:4" ht="15.75" hidden="1" customHeight="1" x14ac:dyDescent="0.2">
      <c r="D416" s="6"/>
    </row>
    <row r="417" spans="4:4" ht="15.75" hidden="1" customHeight="1" x14ac:dyDescent="0.2">
      <c r="D417" s="6"/>
    </row>
    <row r="418" spans="4:4" ht="15.75" hidden="1" customHeight="1" x14ac:dyDescent="0.2">
      <c r="D418" s="6"/>
    </row>
    <row r="419" spans="4:4" ht="15.75" hidden="1" customHeight="1" x14ac:dyDescent="0.2">
      <c r="D419" s="6"/>
    </row>
    <row r="420" spans="4:4" ht="15.75" hidden="1" customHeight="1" x14ac:dyDescent="0.2">
      <c r="D420" s="6"/>
    </row>
    <row r="421" spans="4:4" ht="15.75" hidden="1" customHeight="1" x14ac:dyDescent="0.2">
      <c r="D421" s="6"/>
    </row>
    <row r="422" spans="4:4" ht="15.75" hidden="1" customHeight="1" x14ac:dyDescent="0.2">
      <c r="D422" s="6"/>
    </row>
    <row r="423" spans="4:4" ht="15.75" hidden="1" customHeight="1" x14ac:dyDescent="0.2">
      <c r="D423" s="6"/>
    </row>
    <row r="424" spans="4:4" ht="15.75" hidden="1" customHeight="1" x14ac:dyDescent="0.2">
      <c r="D424" s="6"/>
    </row>
    <row r="425" spans="4:4" ht="15.75" hidden="1" customHeight="1" x14ac:dyDescent="0.2">
      <c r="D425" s="6"/>
    </row>
    <row r="426" spans="4:4" ht="15.75" hidden="1" customHeight="1" x14ac:dyDescent="0.2">
      <c r="D426" s="6"/>
    </row>
    <row r="427" spans="4:4" ht="15.75" hidden="1" customHeight="1" x14ac:dyDescent="0.2">
      <c r="D427" s="6"/>
    </row>
    <row r="428" spans="4:4" ht="15.75" hidden="1" customHeight="1" x14ac:dyDescent="0.2">
      <c r="D428" s="6"/>
    </row>
    <row r="429" spans="4:4" ht="15.75" hidden="1" customHeight="1" x14ac:dyDescent="0.2">
      <c r="D429" s="6"/>
    </row>
    <row r="430" spans="4:4" ht="15.75" hidden="1" customHeight="1" x14ac:dyDescent="0.2">
      <c r="D430" s="6"/>
    </row>
    <row r="431" spans="4:4" ht="15.75" hidden="1" customHeight="1" x14ac:dyDescent="0.2">
      <c r="D431" s="6"/>
    </row>
    <row r="432" spans="4:4" ht="15.75" hidden="1" customHeight="1" x14ac:dyDescent="0.2">
      <c r="D432" s="6"/>
    </row>
    <row r="433" spans="4:4" ht="15.75" hidden="1" customHeight="1" x14ac:dyDescent="0.2">
      <c r="D433" s="6"/>
    </row>
    <row r="434" spans="4:4" ht="15.75" hidden="1" customHeight="1" x14ac:dyDescent="0.2">
      <c r="D434" s="6"/>
    </row>
    <row r="435" spans="4:4" ht="15.75" hidden="1" customHeight="1" x14ac:dyDescent="0.2">
      <c r="D435" s="6"/>
    </row>
    <row r="436" spans="4:4" ht="15.75" hidden="1" customHeight="1" x14ac:dyDescent="0.2">
      <c r="D436" s="6"/>
    </row>
    <row r="437" spans="4:4" ht="15.75" hidden="1" customHeight="1" x14ac:dyDescent="0.2">
      <c r="D437" s="6"/>
    </row>
    <row r="438" spans="4:4" ht="15.75" hidden="1" customHeight="1" x14ac:dyDescent="0.2">
      <c r="D438" s="6"/>
    </row>
    <row r="439" spans="4:4" ht="15.75" hidden="1" customHeight="1" x14ac:dyDescent="0.2">
      <c r="D439" s="6"/>
    </row>
    <row r="440" spans="4:4" ht="15.75" hidden="1" customHeight="1" x14ac:dyDescent="0.2">
      <c r="D440" s="6"/>
    </row>
    <row r="441" spans="4:4" ht="15.75" hidden="1" customHeight="1" x14ac:dyDescent="0.2">
      <c r="D441" s="6"/>
    </row>
    <row r="442" spans="4:4" ht="15.75" hidden="1" customHeight="1" x14ac:dyDescent="0.2">
      <c r="D442" s="6"/>
    </row>
    <row r="443" spans="4:4" ht="15.75" hidden="1" customHeight="1" x14ac:dyDescent="0.2">
      <c r="D443" s="6"/>
    </row>
    <row r="444" spans="4:4" ht="15.75" hidden="1" customHeight="1" x14ac:dyDescent="0.2">
      <c r="D444" s="6"/>
    </row>
    <row r="445" spans="4:4" ht="15.75" hidden="1" customHeight="1" x14ac:dyDescent="0.2">
      <c r="D445" s="6"/>
    </row>
    <row r="446" spans="4:4" ht="15.75" hidden="1" customHeight="1" x14ac:dyDescent="0.2">
      <c r="D446" s="6"/>
    </row>
    <row r="447" spans="4:4" ht="15.75" hidden="1" customHeight="1" x14ac:dyDescent="0.2">
      <c r="D447" s="6"/>
    </row>
    <row r="448" spans="4:4" ht="15.75" hidden="1" customHeight="1" x14ac:dyDescent="0.2">
      <c r="D448" s="6"/>
    </row>
    <row r="449" spans="4:4" ht="15.75" hidden="1" customHeight="1" x14ac:dyDescent="0.2">
      <c r="D449" s="6"/>
    </row>
    <row r="450" spans="4:4" ht="15.75" hidden="1" customHeight="1" x14ac:dyDescent="0.2">
      <c r="D450" s="6"/>
    </row>
    <row r="451" spans="4:4" ht="15.75" hidden="1" customHeight="1" x14ac:dyDescent="0.2">
      <c r="D451" s="6"/>
    </row>
    <row r="452" spans="4:4" ht="15.75" hidden="1" customHeight="1" x14ac:dyDescent="0.2">
      <c r="D452" s="6"/>
    </row>
    <row r="453" spans="4:4" ht="15.75" hidden="1" customHeight="1" x14ac:dyDescent="0.2">
      <c r="D453" s="6"/>
    </row>
    <row r="454" spans="4:4" ht="15.75" hidden="1" customHeight="1" x14ac:dyDescent="0.2">
      <c r="D454" s="6"/>
    </row>
    <row r="455" spans="4:4" ht="15.75" hidden="1" customHeight="1" x14ac:dyDescent="0.2">
      <c r="D455" s="6"/>
    </row>
    <row r="456" spans="4:4" ht="15.75" hidden="1" customHeight="1" x14ac:dyDescent="0.2">
      <c r="D456" s="6"/>
    </row>
    <row r="457" spans="4:4" ht="15.75" hidden="1" customHeight="1" x14ac:dyDescent="0.2">
      <c r="D457" s="6"/>
    </row>
    <row r="458" spans="4:4" ht="15.75" hidden="1" customHeight="1" x14ac:dyDescent="0.2">
      <c r="D458" s="6"/>
    </row>
    <row r="459" spans="4:4" ht="15.75" hidden="1" customHeight="1" x14ac:dyDescent="0.2">
      <c r="D459" s="6"/>
    </row>
    <row r="460" spans="4:4" ht="15.75" hidden="1" customHeight="1" x14ac:dyDescent="0.2">
      <c r="D460" s="6"/>
    </row>
    <row r="461" spans="4:4" ht="15.75" hidden="1" customHeight="1" x14ac:dyDescent="0.2">
      <c r="D461" s="6"/>
    </row>
    <row r="462" spans="4:4" ht="15.75" hidden="1" customHeight="1" x14ac:dyDescent="0.2">
      <c r="D462" s="6"/>
    </row>
    <row r="463" spans="4:4" ht="15.75" hidden="1" customHeight="1" x14ac:dyDescent="0.2">
      <c r="D463" s="6"/>
    </row>
    <row r="464" spans="4:4" ht="15.75" hidden="1" customHeight="1" x14ac:dyDescent="0.2">
      <c r="D464" s="6"/>
    </row>
    <row r="465" spans="4:4" ht="15.75" hidden="1" customHeight="1" x14ac:dyDescent="0.2">
      <c r="D465" s="6"/>
    </row>
    <row r="466" spans="4:4" ht="15.75" hidden="1" customHeight="1" x14ac:dyDescent="0.2">
      <c r="D466" s="6"/>
    </row>
    <row r="467" spans="4:4" ht="15.75" hidden="1" customHeight="1" x14ac:dyDescent="0.2">
      <c r="D467" s="6"/>
    </row>
    <row r="468" spans="4:4" ht="15.75" hidden="1" customHeight="1" x14ac:dyDescent="0.2">
      <c r="D468" s="6"/>
    </row>
    <row r="469" spans="4:4" ht="15.75" hidden="1" customHeight="1" x14ac:dyDescent="0.2">
      <c r="D469" s="6"/>
    </row>
    <row r="470" spans="4:4" ht="15.75" hidden="1" customHeight="1" x14ac:dyDescent="0.2">
      <c r="D470" s="6"/>
    </row>
    <row r="471" spans="4:4" ht="15.75" hidden="1" customHeight="1" x14ac:dyDescent="0.2">
      <c r="D471" s="6"/>
    </row>
    <row r="472" spans="4:4" ht="15.75" hidden="1" customHeight="1" x14ac:dyDescent="0.2">
      <c r="D472" s="6"/>
    </row>
    <row r="473" spans="4:4" ht="15.75" hidden="1" customHeight="1" x14ac:dyDescent="0.2">
      <c r="D473" s="6"/>
    </row>
    <row r="474" spans="4:4" ht="15.75" hidden="1" customHeight="1" x14ac:dyDescent="0.2">
      <c r="D474" s="6"/>
    </row>
    <row r="475" spans="4:4" ht="15.75" hidden="1" customHeight="1" x14ac:dyDescent="0.2">
      <c r="D475" s="6"/>
    </row>
    <row r="476" spans="4:4" ht="15.75" hidden="1" customHeight="1" x14ac:dyDescent="0.2">
      <c r="D476" s="6"/>
    </row>
    <row r="477" spans="4:4" ht="15.75" hidden="1" customHeight="1" x14ac:dyDescent="0.2">
      <c r="D477" s="6"/>
    </row>
    <row r="478" spans="4:4" ht="15.75" hidden="1" customHeight="1" x14ac:dyDescent="0.2">
      <c r="D478" s="6"/>
    </row>
    <row r="479" spans="4:4" ht="15.75" hidden="1" customHeight="1" x14ac:dyDescent="0.2">
      <c r="D479" s="6"/>
    </row>
    <row r="480" spans="4:4" ht="15.75" hidden="1" customHeight="1" x14ac:dyDescent="0.2">
      <c r="D480" s="6"/>
    </row>
    <row r="481" spans="4:4" ht="15.75" hidden="1" customHeight="1" x14ac:dyDescent="0.2">
      <c r="D481" s="6"/>
    </row>
    <row r="482" spans="4:4" ht="15.75" hidden="1" customHeight="1" x14ac:dyDescent="0.2">
      <c r="D482" s="6"/>
    </row>
    <row r="483" spans="4:4" ht="15.75" hidden="1" customHeight="1" x14ac:dyDescent="0.2">
      <c r="D483" s="6"/>
    </row>
    <row r="484" spans="4:4" ht="15.75" hidden="1" customHeight="1" x14ac:dyDescent="0.2">
      <c r="D484" s="6"/>
    </row>
    <row r="485" spans="4:4" ht="15.75" hidden="1" customHeight="1" x14ac:dyDescent="0.2">
      <c r="D485" s="6"/>
    </row>
    <row r="486" spans="4:4" ht="15.75" hidden="1" customHeight="1" x14ac:dyDescent="0.2">
      <c r="D486" s="6"/>
    </row>
    <row r="487" spans="4:4" ht="15.75" hidden="1" customHeight="1" x14ac:dyDescent="0.2">
      <c r="D487" s="6"/>
    </row>
    <row r="488" spans="4:4" ht="15.75" hidden="1" customHeight="1" x14ac:dyDescent="0.2">
      <c r="D488" s="6"/>
    </row>
    <row r="489" spans="4:4" ht="15.75" hidden="1" customHeight="1" x14ac:dyDescent="0.2">
      <c r="D489" s="6"/>
    </row>
    <row r="490" spans="4:4" ht="15.75" hidden="1" customHeight="1" x14ac:dyDescent="0.2">
      <c r="D490" s="6"/>
    </row>
    <row r="491" spans="4:4" ht="15.75" hidden="1" customHeight="1" x14ac:dyDescent="0.2">
      <c r="D491" s="6"/>
    </row>
    <row r="492" spans="4:4" ht="15.75" hidden="1" customHeight="1" x14ac:dyDescent="0.2">
      <c r="D492" s="6"/>
    </row>
    <row r="493" spans="4:4" ht="15.75" hidden="1" customHeight="1" x14ac:dyDescent="0.2">
      <c r="D493" s="6"/>
    </row>
    <row r="494" spans="4:4" ht="15.75" hidden="1" customHeight="1" x14ac:dyDescent="0.2">
      <c r="D494" s="6"/>
    </row>
    <row r="495" spans="4:4" ht="15.75" hidden="1" customHeight="1" x14ac:dyDescent="0.2">
      <c r="D495" s="6"/>
    </row>
    <row r="496" spans="4:4" ht="15.75" hidden="1" customHeight="1" x14ac:dyDescent="0.2">
      <c r="D496" s="6"/>
    </row>
    <row r="497" spans="4:4" ht="15.75" hidden="1" customHeight="1" x14ac:dyDescent="0.2">
      <c r="D497" s="6"/>
    </row>
    <row r="498" spans="4:4" ht="15.75" hidden="1" customHeight="1" x14ac:dyDescent="0.2">
      <c r="D498" s="6"/>
    </row>
    <row r="499" spans="4:4" ht="15.75" hidden="1" customHeight="1" x14ac:dyDescent="0.2">
      <c r="D499" s="6"/>
    </row>
    <row r="500" spans="4:4" ht="15.75" hidden="1" customHeight="1" x14ac:dyDescent="0.2">
      <c r="D500" s="6"/>
    </row>
    <row r="501" spans="4:4" ht="15.75" hidden="1" customHeight="1" x14ac:dyDescent="0.2">
      <c r="D501" s="6"/>
    </row>
    <row r="502" spans="4:4" ht="15.75" hidden="1" customHeight="1" x14ac:dyDescent="0.2">
      <c r="D502" s="6"/>
    </row>
    <row r="503" spans="4:4" ht="15.75" hidden="1" customHeight="1" x14ac:dyDescent="0.2">
      <c r="D503" s="6"/>
    </row>
    <row r="504" spans="4:4" ht="15.75" hidden="1" customHeight="1" x14ac:dyDescent="0.2">
      <c r="D504" s="6"/>
    </row>
    <row r="505" spans="4:4" ht="15.75" hidden="1" customHeight="1" x14ac:dyDescent="0.2">
      <c r="D505" s="6"/>
    </row>
    <row r="506" spans="4:4" ht="15.75" hidden="1" customHeight="1" x14ac:dyDescent="0.2">
      <c r="D506" s="6"/>
    </row>
    <row r="507" spans="4:4" ht="15.75" hidden="1" customHeight="1" x14ac:dyDescent="0.2">
      <c r="D507" s="6"/>
    </row>
    <row r="508" spans="4:4" ht="15.75" hidden="1" customHeight="1" x14ac:dyDescent="0.2">
      <c r="D508" s="6"/>
    </row>
    <row r="509" spans="4:4" ht="15.75" hidden="1" customHeight="1" x14ac:dyDescent="0.2">
      <c r="D509" s="6"/>
    </row>
    <row r="510" spans="4:4" ht="15.75" hidden="1" customHeight="1" x14ac:dyDescent="0.2">
      <c r="D510" s="6"/>
    </row>
    <row r="511" spans="4:4" ht="15.75" hidden="1" customHeight="1" x14ac:dyDescent="0.2">
      <c r="D511" s="6"/>
    </row>
    <row r="512" spans="4:4" ht="15.75" hidden="1" customHeight="1" x14ac:dyDescent="0.2">
      <c r="D512" s="6"/>
    </row>
    <row r="513" spans="4:4" ht="15.75" hidden="1" customHeight="1" x14ac:dyDescent="0.2">
      <c r="D513" s="6"/>
    </row>
    <row r="514" spans="4:4" ht="15.75" hidden="1" customHeight="1" x14ac:dyDescent="0.2">
      <c r="D514" s="6"/>
    </row>
    <row r="515" spans="4:4" ht="15.75" hidden="1" customHeight="1" x14ac:dyDescent="0.2">
      <c r="D515" s="6"/>
    </row>
    <row r="516" spans="4:4" ht="15.75" hidden="1" customHeight="1" x14ac:dyDescent="0.2">
      <c r="D516" s="6"/>
    </row>
    <row r="517" spans="4:4" ht="15.75" hidden="1" customHeight="1" x14ac:dyDescent="0.2">
      <c r="D517" s="6"/>
    </row>
    <row r="518" spans="4:4" ht="15.75" hidden="1" customHeight="1" x14ac:dyDescent="0.2">
      <c r="D518" s="6"/>
    </row>
    <row r="519" spans="4:4" ht="15.75" hidden="1" customHeight="1" x14ac:dyDescent="0.2">
      <c r="D519" s="6"/>
    </row>
    <row r="520" spans="4:4" ht="15.75" hidden="1" customHeight="1" x14ac:dyDescent="0.2">
      <c r="D520" s="6"/>
    </row>
    <row r="521" spans="4:4" ht="15.75" hidden="1" customHeight="1" x14ac:dyDescent="0.2">
      <c r="D521" s="6"/>
    </row>
    <row r="522" spans="4:4" ht="15.75" hidden="1" customHeight="1" x14ac:dyDescent="0.2">
      <c r="D522" s="6"/>
    </row>
    <row r="523" spans="4:4" ht="15.75" hidden="1" customHeight="1" x14ac:dyDescent="0.2">
      <c r="D523" s="6"/>
    </row>
    <row r="524" spans="4:4" ht="15.75" hidden="1" customHeight="1" x14ac:dyDescent="0.2">
      <c r="D524" s="6"/>
    </row>
    <row r="525" spans="4:4" ht="15.75" hidden="1" customHeight="1" x14ac:dyDescent="0.2">
      <c r="D525" s="6"/>
    </row>
    <row r="526" spans="4:4" ht="15.75" hidden="1" customHeight="1" x14ac:dyDescent="0.2">
      <c r="D526" s="6"/>
    </row>
    <row r="527" spans="4:4" ht="15.75" hidden="1" customHeight="1" x14ac:dyDescent="0.2">
      <c r="D527" s="6"/>
    </row>
    <row r="528" spans="4:4" ht="15.75" hidden="1" customHeight="1" x14ac:dyDescent="0.2">
      <c r="D528" s="6"/>
    </row>
    <row r="529" spans="4:4" ht="15.75" hidden="1" customHeight="1" x14ac:dyDescent="0.2">
      <c r="D529" s="6"/>
    </row>
    <row r="530" spans="4:4" ht="15.75" hidden="1" customHeight="1" x14ac:dyDescent="0.2">
      <c r="D530" s="6"/>
    </row>
    <row r="531" spans="4:4" ht="15.75" hidden="1" customHeight="1" x14ac:dyDescent="0.2">
      <c r="D531" s="6"/>
    </row>
    <row r="532" spans="4:4" ht="15.75" hidden="1" customHeight="1" x14ac:dyDescent="0.2">
      <c r="D532" s="6"/>
    </row>
    <row r="533" spans="4:4" ht="15.75" hidden="1" customHeight="1" x14ac:dyDescent="0.2">
      <c r="D533" s="6"/>
    </row>
    <row r="534" spans="4:4" ht="15.75" hidden="1" customHeight="1" x14ac:dyDescent="0.2">
      <c r="D534" s="6"/>
    </row>
    <row r="535" spans="4:4" ht="15.75" hidden="1" customHeight="1" x14ac:dyDescent="0.2">
      <c r="D535" s="6"/>
    </row>
    <row r="536" spans="4:4" ht="15.75" hidden="1" customHeight="1" x14ac:dyDescent="0.2">
      <c r="D536" s="6"/>
    </row>
    <row r="537" spans="4:4" ht="15.75" hidden="1" customHeight="1" x14ac:dyDescent="0.2">
      <c r="D537" s="6"/>
    </row>
    <row r="538" spans="4:4" ht="15.75" hidden="1" customHeight="1" x14ac:dyDescent="0.2">
      <c r="D538" s="6"/>
    </row>
    <row r="539" spans="4:4" ht="15.75" hidden="1" customHeight="1" x14ac:dyDescent="0.2">
      <c r="D539" s="6"/>
    </row>
    <row r="540" spans="4:4" ht="15.75" hidden="1" customHeight="1" x14ac:dyDescent="0.2">
      <c r="D540" s="6"/>
    </row>
    <row r="541" spans="4:4" ht="15.75" hidden="1" customHeight="1" x14ac:dyDescent="0.2">
      <c r="D541" s="6"/>
    </row>
    <row r="542" spans="4:4" ht="15.75" hidden="1" customHeight="1" x14ac:dyDescent="0.2">
      <c r="D542" s="6"/>
    </row>
    <row r="543" spans="4:4" ht="15.75" hidden="1" customHeight="1" x14ac:dyDescent="0.2">
      <c r="D543" s="6"/>
    </row>
    <row r="544" spans="4:4" ht="15.75" hidden="1" customHeight="1" x14ac:dyDescent="0.2">
      <c r="D544" s="6"/>
    </row>
    <row r="545" spans="4:4" ht="15.75" hidden="1" customHeight="1" x14ac:dyDescent="0.2">
      <c r="D545" s="6"/>
    </row>
    <row r="546" spans="4:4" ht="15.75" hidden="1" customHeight="1" x14ac:dyDescent="0.2">
      <c r="D546" s="6"/>
    </row>
    <row r="547" spans="4:4" ht="15.75" hidden="1" customHeight="1" x14ac:dyDescent="0.2">
      <c r="D547" s="6"/>
    </row>
    <row r="548" spans="4:4" ht="15.75" hidden="1" customHeight="1" x14ac:dyDescent="0.2">
      <c r="D548" s="6"/>
    </row>
    <row r="549" spans="4:4" ht="15.75" hidden="1" customHeight="1" x14ac:dyDescent="0.2">
      <c r="D549" s="6"/>
    </row>
    <row r="550" spans="4:4" ht="15.75" hidden="1" customHeight="1" x14ac:dyDescent="0.2">
      <c r="D550" s="6"/>
    </row>
    <row r="551" spans="4:4" ht="15.75" hidden="1" customHeight="1" x14ac:dyDescent="0.2">
      <c r="D551" s="6"/>
    </row>
    <row r="552" spans="4:4" ht="15.75" hidden="1" customHeight="1" x14ac:dyDescent="0.2">
      <c r="D552" s="6"/>
    </row>
    <row r="553" spans="4:4" ht="15.75" hidden="1" customHeight="1" x14ac:dyDescent="0.2">
      <c r="D553" s="6"/>
    </row>
    <row r="554" spans="4:4" ht="15.75" hidden="1" customHeight="1" x14ac:dyDescent="0.2">
      <c r="D554" s="6"/>
    </row>
    <row r="555" spans="4:4" ht="15.75" hidden="1" customHeight="1" x14ac:dyDescent="0.2">
      <c r="D555" s="6"/>
    </row>
    <row r="556" spans="4:4" ht="15.75" hidden="1" customHeight="1" x14ac:dyDescent="0.2">
      <c r="D556" s="6"/>
    </row>
    <row r="557" spans="4:4" ht="15.75" hidden="1" customHeight="1" x14ac:dyDescent="0.2">
      <c r="D557" s="6"/>
    </row>
    <row r="558" spans="4:4" ht="15.75" hidden="1" customHeight="1" x14ac:dyDescent="0.2">
      <c r="D558" s="6"/>
    </row>
    <row r="559" spans="4:4" ht="15.75" hidden="1" customHeight="1" x14ac:dyDescent="0.2">
      <c r="D559" s="6"/>
    </row>
    <row r="560" spans="4:4" ht="15.75" hidden="1" customHeight="1" x14ac:dyDescent="0.2">
      <c r="D560" s="6"/>
    </row>
    <row r="561" spans="4:4" ht="15.75" hidden="1" customHeight="1" x14ac:dyDescent="0.2">
      <c r="D561" s="6"/>
    </row>
    <row r="562" spans="4:4" ht="15.75" hidden="1" customHeight="1" x14ac:dyDescent="0.2">
      <c r="D562" s="6"/>
    </row>
    <row r="563" spans="4:4" ht="15.75" hidden="1" customHeight="1" x14ac:dyDescent="0.2">
      <c r="D563" s="6"/>
    </row>
    <row r="564" spans="4:4" ht="15.75" hidden="1" customHeight="1" x14ac:dyDescent="0.2">
      <c r="D564" s="6"/>
    </row>
    <row r="565" spans="4:4" ht="15.75" hidden="1" customHeight="1" x14ac:dyDescent="0.2">
      <c r="D565" s="6"/>
    </row>
    <row r="566" spans="4:4" ht="15.75" hidden="1" customHeight="1" x14ac:dyDescent="0.2">
      <c r="D566" s="6"/>
    </row>
    <row r="567" spans="4:4" ht="15.75" hidden="1" customHeight="1" x14ac:dyDescent="0.2">
      <c r="D567" s="6"/>
    </row>
    <row r="568" spans="4:4" ht="15.75" hidden="1" customHeight="1" x14ac:dyDescent="0.2">
      <c r="D568" s="6"/>
    </row>
    <row r="569" spans="4:4" ht="15.75" hidden="1" customHeight="1" x14ac:dyDescent="0.2">
      <c r="D569" s="6"/>
    </row>
    <row r="570" spans="4:4" ht="15.75" hidden="1" customHeight="1" x14ac:dyDescent="0.2">
      <c r="D570" s="6"/>
    </row>
    <row r="571" spans="4:4" ht="15.75" hidden="1" customHeight="1" x14ac:dyDescent="0.2">
      <c r="D571" s="6"/>
    </row>
    <row r="572" spans="4:4" ht="15.75" hidden="1" customHeight="1" x14ac:dyDescent="0.2">
      <c r="D572" s="6"/>
    </row>
    <row r="573" spans="4:4" ht="15.75" hidden="1" customHeight="1" x14ac:dyDescent="0.2">
      <c r="D573" s="6"/>
    </row>
    <row r="574" spans="4:4" ht="15.75" hidden="1" customHeight="1" x14ac:dyDescent="0.2">
      <c r="D574" s="6"/>
    </row>
    <row r="575" spans="4:4" ht="15.75" hidden="1" customHeight="1" x14ac:dyDescent="0.2">
      <c r="D575" s="6"/>
    </row>
    <row r="576" spans="4:4" ht="15.75" hidden="1" customHeight="1" x14ac:dyDescent="0.2">
      <c r="D576" s="6"/>
    </row>
    <row r="577" spans="4:4" ht="15.75" hidden="1" customHeight="1" x14ac:dyDescent="0.2">
      <c r="D577" s="6"/>
    </row>
    <row r="578" spans="4:4" ht="15.75" hidden="1" customHeight="1" x14ac:dyDescent="0.2">
      <c r="D578" s="6"/>
    </row>
    <row r="579" spans="4:4" ht="15.75" hidden="1" customHeight="1" x14ac:dyDescent="0.2">
      <c r="D579" s="6"/>
    </row>
    <row r="580" spans="4:4" ht="15.75" hidden="1" customHeight="1" x14ac:dyDescent="0.2">
      <c r="D580" s="6"/>
    </row>
    <row r="581" spans="4:4" ht="15.75" hidden="1" customHeight="1" x14ac:dyDescent="0.2">
      <c r="D581" s="6"/>
    </row>
    <row r="582" spans="4:4" ht="15.75" hidden="1" customHeight="1" x14ac:dyDescent="0.2">
      <c r="D582" s="6"/>
    </row>
    <row r="583" spans="4:4" ht="15.75" hidden="1" customHeight="1" x14ac:dyDescent="0.2">
      <c r="D583" s="6"/>
    </row>
    <row r="584" spans="4:4" ht="15.75" hidden="1" customHeight="1" x14ac:dyDescent="0.2">
      <c r="D584" s="6"/>
    </row>
    <row r="585" spans="4:4" ht="15.75" hidden="1" customHeight="1" x14ac:dyDescent="0.2">
      <c r="D585" s="6"/>
    </row>
    <row r="586" spans="4:4" ht="15.75" hidden="1" customHeight="1" x14ac:dyDescent="0.2">
      <c r="D586" s="6"/>
    </row>
    <row r="587" spans="4:4" ht="15.75" hidden="1" customHeight="1" x14ac:dyDescent="0.2">
      <c r="D587" s="6"/>
    </row>
    <row r="588" spans="4:4" ht="15.75" hidden="1" customHeight="1" x14ac:dyDescent="0.2">
      <c r="D588" s="6"/>
    </row>
    <row r="589" spans="4:4" ht="15.75" hidden="1" customHeight="1" x14ac:dyDescent="0.2">
      <c r="D589" s="6"/>
    </row>
    <row r="590" spans="4:4" ht="15.75" hidden="1" customHeight="1" x14ac:dyDescent="0.2">
      <c r="D590" s="6"/>
    </row>
    <row r="591" spans="4:4" ht="15.75" hidden="1" customHeight="1" x14ac:dyDescent="0.2">
      <c r="D591" s="6"/>
    </row>
    <row r="592" spans="4:4" ht="15.75" hidden="1" customHeight="1" x14ac:dyDescent="0.2">
      <c r="D592" s="6"/>
    </row>
    <row r="593" spans="4:4" ht="15.75" hidden="1" customHeight="1" x14ac:dyDescent="0.2">
      <c r="D593" s="6"/>
    </row>
    <row r="594" spans="4:4" ht="15.75" hidden="1" customHeight="1" x14ac:dyDescent="0.2">
      <c r="D594" s="6"/>
    </row>
    <row r="595" spans="4:4" ht="15.75" hidden="1" customHeight="1" x14ac:dyDescent="0.2">
      <c r="D595" s="6"/>
    </row>
    <row r="596" spans="4:4" ht="15.75" hidden="1" customHeight="1" x14ac:dyDescent="0.2">
      <c r="D596" s="6"/>
    </row>
    <row r="597" spans="4:4" ht="15.75" hidden="1" customHeight="1" x14ac:dyDescent="0.2">
      <c r="D597" s="6"/>
    </row>
    <row r="598" spans="4:4" ht="15.75" hidden="1" customHeight="1" x14ac:dyDescent="0.2">
      <c r="D598" s="6"/>
    </row>
    <row r="599" spans="4:4" ht="15.75" hidden="1" customHeight="1" x14ac:dyDescent="0.2">
      <c r="D599" s="6"/>
    </row>
    <row r="600" spans="4:4" ht="15.75" hidden="1" customHeight="1" x14ac:dyDescent="0.2">
      <c r="D600" s="6"/>
    </row>
    <row r="601" spans="4:4" ht="15.75" hidden="1" customHeight="1" x14ac:dyDescent="0.2">
      <c r="D601" s="6"/>
    </row>
    <row r="602" spans="4:4" ht="15.75" hidden="1" customHeight="1" x14ac:dyDescent="0.2">
      <c r="D602" s="6"/>
    </row>
    <row r="603" spans="4:4" ht="15.75" hidden="1" customHeight="1" x14ac:dyDescent="0.2">
      <c r="D603" s="6"/>
    </row>
    <row r="604" spans="4:4" ht="15.75" hidden="1" customHeight="1" x14ac:dyDescent="0.2">
      <c r="D604" s="6"/>
    </row>
    <row r="605" spans="4:4" ht="15.75" hidden="1" customHeight="1" x14ac:dyDescent="0.2">
      <c r="D605" s="6"/>
    </row>
    <row r="606" spans="4:4" ht="15.75" hidden="1" customHeight="1" x14ac:dyDescent="0.2">
      <c r="D606" s="6"/>
    </row>
    <row r="607" spans="4:4" ht="15.75" hidden="1" customHeight="1" x14ac:dyDescent="0.2">
      <c r="D607" s="6"/>
    </row>
    <row r="608" spans="4:4" ht="15.75" hidden="1" customHeight="1" x14ac:dyDescent="0.2">
      <c r="D608" s="6"/>
    </row>
    <row r="609" spans="4:4" ht="15.75" hidden="1" customHeight="1" x14ac:dyDescent="0.2">
      <c r="D609" s="6"/>
    </row>
    <row r="610" spans="4:4" ht="15.75" hidden="1" customHeight="1" x14ac:dyDescent="0.2">
      <c r="D610" s="6"/>
    </row>
    <row r="611" spans="4:4" ht="15.75" hidden="1" customHeight="1" x14ac:dyDescent="0.2">
      <c r="D611" s="6"/>
    </row>
    <row r="612" spans="4:4" ht="15.75" hidden="1" customHeight="1" x14ac:dyDescent="0.2">
      <c r="D612" s="6"/>
    </row>
    <row r="613" spans="4:4" ht="15.75" hidden="1" customHeight="1" x14ac:dyDescent="0.2">
      <c r="D613" s="6"/>
    </row>
    <row r="614" spans="4:4" ht="15.75" hidden="1" customHeight="1" x14ac:dyDescent="0.2">
      <c r="D614" s="6"/>
    </row>
    <row r="615" spans="4:4" ht="15.75" hidden="1" customHeight="1" x14ac:dyDescent="0.2">
      <c r="D615" s="6"/>
    </row>
    <row r="616" spans="4:4" ht="15.75" hidden="1" customHeight="1" x14ac:dyDescent="0.2">
      <c r="D616" s="6"/>
    </row>
    <row r="617" spans="4:4" ht="15.75" hidden="1" customHeight="1" x14ac:dyDescent="0.2">
      <c r="D617" s="6"/>
    </row>
    <row r="618" spans="4:4" ht="15.75" hidden="1" customHeight="1" x14ac:dyDescent="0.2">
      <c r="D618" s="6"/>
    </row>
    <row r="619" spans="4:4" ht="15.75" hidden="1" customHeight="1" x14ac:dyDescent="0.2">
      <c r="D619" s="6"/>
    </row>
    <row r="620" spans="4:4" ht="15.75" hidden="1" customHeight="1" x14ac:dyDescent="0.2">
      <c r="D620" s="6"/>
    </row>
    <row r="621" spans="4:4" ht="15.75" hidden="1" customHeight="1" x14ac:dyDescent="0.2">
      <c r="D621" s="6"/>
    </row>
    <row r="622" spans="4:4" ht="15.75" hidden="1" customHeight="1" x14ac:dyDescent="0.2">
      <c r="D622" s="6"/>
    </row>
    <row r="623" spans="4:4" ht="15.75" hidden="1" customHeight="1" x14ac:dyDescent="0.2">
      <c r="D623" s="6"/>
    </row>
    <row r="624" spans="4:4" ht="15.75" hidden="1" customHeight="1" x14ac:dyDescent="0.2">
      <c r="D624" s="6"/>
    </row>
    <row r="625" spans="4:4" ht="15.75" hidden="1" customHeight="1" x14ac:dyDescent="0.2">
      <c r="D625" s="6"/>
    </row>
    <row r="626" spans="4:4" ht="15.75" hidden="1" customHeight="1" x14ac:dyDescent="0.2">
      <c r="D626" s="6"/>
    </row>
    <row r="627" spans="4:4" ht="15.75" hidden="1" customHeight="1" x14ac:dyDescent="0.2">
      <c r="D627" s="6"/>
    </row>
    <row r="628" spans="4:4" ht="15.75" hidden="1" customHeight="1" x14ac:dyDescent="0.2">
      <c r="D628" s="6"/>
    </row>
    <row r="629" spans="4:4" ht="15.75" hidden="1" customHeight="1" x14ac:dyDescent="0.2">
      <c r="D629" s="6"/>
    </row>
    <row r="630" spans="4:4" ht="15.75" hidden="1" customHeight="1" x14ac:dyDescent="0.2">
      <c r="D630" s="6"/>
    </row>
    <row r="631" spans="4:4" ht="15.75" hidden="1" customHeight="1" x14ac:dyDescent="0.2">
      <c r="D631" s="6"/>
    </row>
    <row r="632" spans="4:4" ht="15.75" hidden="1" customHeight="1" x14ac:dyDescent="0.2">
      <c r="D632" s="6"/>
    </row>
    <row r="633" spans="4:4" ht="15.75" hidden="1" customHeight="1" x14ac:dyDescent="0.2">
      <c r="D633" s="6"/>
    </row>
    <row r="634" spans="4:4" ht="15.75" hidden="1" customHeight="1" x14ac:dyDescent="0.2">
      <c r="D634" s="6"/>
    </row>
    <row r="635" spans="4:4" ht="15.75" hidden="1" customHeight="1" x14ac:dyDescent="0.2">
      <c r="D635" s="6"/>
    </row>
    <row r="636" spans="4:4" ht="15.75" hidden="1" customHeight="1" x14ac:dyDescent="0.2">
      <c r="D636" s="6"/>
    </row>
    <row r="637" spans="4:4" ht="15.75" hidden="1" customHeight="1" x14ac:dyDescent="0.2">
      <c r="D637" s="6"/>
    </row>
    <row r="638" spans="4:4" ht="15.75" hidden="1" customHeight="1" x14ac:dyDescent="0.2">
      <c r="D638" s="6"/>
    </row>
    <row r="639" spans="4:4" ht="15.75" hidden="1" customHeight="1" x14ac:dyDescent="0.2">
      <c r="D639" s="6"/>
    </row>
    <row r="640" spans="4:4" ht="15.75" hidden="1" customHeight="1" x14ac:dyDescent="0.2">
      <c r="D640" s="6"/>
    </row>
    <row r="641" spans="4:4" ht="15.75" hidden="1" customHeight="1" x14ac:dyDescent="0.2">
      <c r="D641" s="6"/>
    </row>
    <row r="642" spans="4:4" ht="15.75" hidden="1" customHeight="1" x14ac:dyDescent="0.2">
      <c r="D642" s="6"/>
    </row>
    <row r="643" spans="4:4" ht="15.75" hidden="1" customHeight="1" x14ac:dyDescent="0.2">
      <c r="D643" s="6"/>
    </row>
    <row r="644" spans="4:4" ht="15.75" hidden="1" customHeight="1" x14ac:dyDescent="0.2">
      <c r="D644" s="6"/>
    </row>
    <row r="645" spans="4:4" ht="15.75" hidden="1" customHeight="1" x14ac:dyDescent="0.2">
      <c r="D645" s="6"/>
    </row>
    <row r="646" spans="4:4" ht="15.75" hidden="1" customHeight="1" x14ac:dyDescent="0.2">
      <c r="D646" s="6"/>
    </row>
    <row r="647" spans="4:4" ht="15.75" hidden="1" customHeight="1" x14ac:dyDescent="0.2">
      <c r="D647" s="6"/>
    </row>
    <row r="648" spans="4:4" ht="15.75" hidden="1" customHeight="1" x14ac:dyDescent="0.2">
      <c r="D648" s="6"/>
    </row>
    <row r="649" spans="4:4" ht="15.75" hidden="1" customHeight="1" x14ac:dyDescent="0.2">
      <c r="D649" s="6"/>
    </row>
    <row r="650" spans="4:4" ht="15.75" hidden="1" customHeight="1" x14ac:dyDescent="0.2">
      <c r="D650" s="6"/>
    </row>
    <row r="651" spans="4:4" ht="15.75" hidden="1" customHeight="1" x14ac:dyDescent="0.2">
      <c r="D651" s="6"/>
    </row>
    <row r="652" spans="4:4" ht="15.75" hidden="1" customHeight="1" x14ac:dyDescent="0.2">
      <c r="D652" s="6"/>
    </row>
    <row r="653" spans="4:4" ht="15.75" hidden="1" customHeight="1" x14ac:dyDescent="0.2">
      <c r="D653" s="6"/>
    </row>
    <row r="654" spans="4:4" ht="15.75" hidden="1" customHeight="1" x14ac:dyDescent="0.2">
      <c r="D654" s="6"/>
    </row>
    <row r="655" spans="4:4" ht="15.75" hidden="1" customHeight="1" x14ac:dyDescent="0.2">
      <c r="D655" s="6"/>
    </row>
    <row r="656" spans="4:4" ht="15.75" hidden="1" customHeight="1" x14ac:dyDescent="0.2">
      <c r="D656" s="6"/>
    </row>
    <row r="657" spans="4:4" ht="15.75" hidden="1" customHeight="1" x14ac:dyDescent="0.2">
      <c r="D657" s="6"/>
    </row>
    <row r="658" spans="4:4" ht="15.75" hidden="1" customHeight="1" x14ac:dyDescent="0.2">
      <c r="D658" s="6"/>
    </row>
    <row r="659" spans="4:4" ht="15.75" hidden="1" customHeight="1" x14ac:dyDescent="0.2">
      <c r="D659" s="6"/>
    </row>
    <row r="660" spans="4:4" ht="15.75" hidden="1" customHeight="1" x14ac:dyDescent="0.2">
      <c r="D660" s="6"/>
    </row>
    <row r="661" spans="4:4" ht="15.75" hidden="1" customHeight="1" x14ac:dyDescent="0.2">
      <c r="D661" s="6"/>
    </row>
    <row r="662" spans="4:4" ht="15.75" hidden="1" customHeight="1" x14ac:dyDescent="0.2">
      <c r="D662" s="6"/>
    </row>
    <row r="663" spans="4:4" ht="15.75" hidden="1" customHeight="1" x14ac:dyDescent="0.2">
      <c r="D663" s="6"/>
    </row>
    <row r="664" spans="4:4" ht="15.75" hidden="1" customHeight="1" x14ac:dyDescent="0.2">
      <c r="D664" s="6"/>
    </row>
    <row r="665" spans="4:4" ht="15.75" hidden="1" customHeight="1" x14ac:dyDescent="0.2">
      <c r="D665" s="6"/>
    </row>
    <row r="666" spans="4:4" ht="15.75" hidden="1" customHeight="1" x14ac:dyDescent="0.2">
      <c r="D666" s="6"/>
    </row>
    <row r="667" spans="4:4" ht="15.75" hidden="1" customHeight="1" x14ac:dyDescent="0.2">
      <c r="D667" s="6"/>
    </row>
    <row r="668" spans="4:4" ht="15.75" hidden="1" customHeight="1" x14ac:dyDescent="0.2">
      <c r="D668" s="6"/>
    </row>
    <row r="669" spans="4:4" ht="15.75" hidden="1" customHeight="1" x14ac:dyDescent="0.2">
      <c r="D669" s="6"/>
    </row>
    <row r="670" spans="4:4" ht="15.75" hidden="1" customHeight="1" x14ac:dyDescent="0.2">
      <c r="D670" s="6"/>
    </row>
    <row r="671" spans="4:4" ht="15.75" hidden="1" customHeight="1" x14ac:dyDescent="0.2">
      <c r="D671" s="6"/>
    </row>
    <row r="672" spans="4:4" ht="15.75" hidden="1" customHeight="1" x14ac:dyDescent="0.2">
      <c r="D672" s="6"/>
    </row>
    <row r="673" spans="4:4" ht="15.75" hidden="1" customHeight="1" x14ac:dyDescent="0.2">
      <c r="D673" s="6"/>
    </row>
    <row r="674" spans="4:4" ht="15.75" hidden="1" customHeight="1" x14ac:dyDescent="0.2">
      <c r="D674" s="6"/>
    </row>
    <row r="675" spans="4:4" ht="15.75" hidden="1" customHeight="1" x14ac:dyDescent="0.2">
      <c r="D675" s="6"/>
    </row>
    <row r="676" spans="4:4" ht="15.75" hidden="1" customHeight="1" x14ac:dyDescent="0.2">
      <c r="D676" s="6"/>
    </row>
    <row r="677" spans="4:4" ht="15.75" hidden="1" customHeight="1" x14ac:dyDescent="0.2">
      <c r="D677" s="6"/>
    </row>
    <row r="678" spans="4:4" ht="15.75" hidden="1" customHeight="1" x14ac:dyDescent="0.2">
      <c r="D678" s="6"/>
    </row>
    <row r="679" spans="4:4" ht="15.75" hidden="1" customHeight="1" x14ac:dyDescent="0.2">
      <c r="D679" s="6"/>
    </row>
    <row r="680" spans="4:4" ht="15.75" hidden="1" customHeight="1" x14ac:dyDescent="0.2">
      <c r="D680" s="6"/>
    </row>
    <row r="681" spans="4:4" ht="15.75" hidden="1" customHeight="1" x14ac:dyDescent="0.2">
      <c r="D681" s="6"/>
    </row>
    <row r="682" spans="4:4" ht="15.75" hidden="1" customHeight="1" x14ac:dyDescent="0.2">
      <c r="D682" s="6"/>
    </row>
    <row r="683" spans="4:4" ht="15.75" hidden="1" customHeight="1" x14ac:dyDescent="0.2">
      <c r="D683" s="6"/>
    </row>
    <row r="684" spans="4:4" ht="15.75" hidden="1" customHeight="1" x14ac:dyDescent="0.2">
      <c r="D684" s="6"/>
    </row>
    <row r="685" spans="4:4" ht="15.75" hidden="1" customHeight="1" x14ac:dyDescent="0.2">
      <c r="D685" s="6"/>
    </row>
    <row r="686" spans="4:4" ht="15.75" hidden="1" customHeight="1" x14ac:dyDescent="0.2">
      <c r="D686" s="6"/>
    </row>
    <row r="687" spans="4:4" ht="15.75" hidden="1" customHeight="1" x14ac:dyDescent="0.2">
      <c r="D687" s="6"/>
    </row>
    <row r="688" spans="4:4" ht="15.75" hidden="1" customHeight="1" x14ac:dyDescent="0.2">
      <c r="D688" s="6"/>
    </row>
    <row r="689" spans="4:4" ht="15.75" hidden="1" customHeight="1" x14ac:dyDescent="0.2">
      <c r="D689" s="6"/>
    </row>
    <row r="690" spans="4:4" ht="15.75" hidden="1" customHeight="1" x14ac:dyDescent="0.2">
      <c r="D690" s="6"/>
    </row>
    <row r="691" spans="4:4" ht="15.75" hidden="1" customHeight="1" x14ac:dyDescent="0.2">
      <c r="D691" s="6"/>
    </row>
    <row r="692" spans="4:4" ht="15.75" hidden="1" customHeight="1" x14ac:dyDescent="0.2">
      <c r="D692" s="6"/>
    </row>
    <row r="693" spans="4:4" ht="15.75" hidden="1" customHeight="1" x14ac:dyDescent="0.2">
      <c r="D693" s="6"/>
    </row>
    <row r="694" spans="4:4" ht="15.75" hidden="1" customHeight="1" x14ac:dyDescent="0.2">
      <c r="D694" s="6"/>
    </row>
    <row r="695" spans="4:4" ht="15.75" hidden="1" customHeight="1" x14ac:dyDescent="0.2">
      <c r="D695" s="6"/>
    </row>
    <row r="696" spans="4:4" ht="15.75" hidden="1" customHeight="1" x14ac:dyDescent="0.2">
      <c r="D696" s="6"/>
    </row>
    <row r="697" spans="4:4" ht="15.75" hidden="1" customHeight="1" x14ac:dyDescent="0.2">
      <c r="D697" s="6"/>
    </row>
    <row r="698" spans="4:4" ht="15.75" hidden="1" customHeight="1" x14ac:dyDescent="0.2">
      <c r="D698" s="6"/>
    </row>
    <row r="699" spans="4:4" ht="15.75" hidden="1" customHeight="1" x14ac:dyDescent="0.2">
      <c r="D699" s="6"/>
    </row>
    <row r="700" spans="4:4" ht="15.75" hidden="1" customHeight="1" x14ac:dyDescent="0.2">
      <c r="D700" s="6"/>
    </row>
    <row r="701" spans="4:4" ht="15.75" hidden="1" customHeight="1" x14ac:dyDescent="0.2">
      <c r="D701" s="6"/>
    </row>
    <row r="702" spans="4:4" ht="15.75" hidden="1" customHeight="1" x14ac:dyDescent="0.2">
      <c r="D702" s="6"/>
    </row>
    <row r="703" spans="4:4" ht="15.75" hidden="1" customHeight="1" x14ac:dyDescent="0.2">
      <c r="D703" s="6"/>
    </row>
    <row r="704" spans="4:4" ht="15.75" hidden="1" customHeight="1" x14ac:dyDescent="0.2">
      <c r="D704" s="6"/>
    </row>
    <row r="705" spans="4:4" ht="15.75" hidden="1" customHeight="1" x14ac:dyDescent="0.2">
      <c r="D705" s="6"/>
    </row>
    <row r="706" spans="4:4" ht="15.75" hidden="1" customHeight="1" x14ac:dyDescent="0.2">
      <c r="D706" s="6"/>
    </row>
    <row r="707" spans="4:4" ht="15.75" hidden="1" customHeight="1" x14ac:dyDescent="0.2">
      <c r="D707" s="6"/>
    </row>
    <row r="708" spans="4:4" ht="15.75" hidden="1" customHeight="1" x14ac:dyDescent="0.2">
      <c r="D708" s="6"/>
    </row>
    <row r="709" spans="4:4" ht="15.75" hidden="1" customHeight="1" x14ac:dyDescent="0.2">
      <c r="D709" s="6"/>
    </row>
    <row r="710" spans="4:4" ht="15.75" hidden="1" customHeight="1" x14ac:dyDescent="0.2">
      <c r="D710" s="6"/>
    </row>
    <row r="711" spans="4:4" ht="15.75" hidden="1" customHeight="1" x14ac:dyDescent="0.2">
      <c r="D711" s="6"/>
    </row>
    <row r="712" spans="4:4" ht="15.75" hidden="1" customHeight="1" x14ac:dyDescent="0.2">
      <c r="D712" s="6"/>
    </row>
    <row r="713" spans="4:4" ht="15.75" hidden="1" customHeight="1" x14ac:dyDescent="0.2">
      <c r="D713" s="6"/>
    </row>
    <row r="714" spans="4:4" ht="15.75" hidden="1" customHeight="1" x14ac:dyDescent="0.2">
      <c r="D714" s="6"/>
    </row>
    <row r="715" spans="4:4" ht="15.75" hidden="1" customHeight="1" x14ac:dyDescent="0.2">
      <c r="D715" s="6"/>
    </row>
    <row r="716" spans="4:4" ht="15.75" hidden="1" customHeight="1" x14ac:dyDescent="0.2">
      <c r="D716" s="6"/>
    </row>
    <row r="717" spans="4:4" ht="15.75" hidden="1" customHeight="1" x14ac:dyDescent="0.2">
      <c r="D717" s="6"/>
    </row>
    <row r="718" spans="4:4" ht="15.75" hidden="1" customHeight="1" x14ac:dyDescent="0.2">
      <c r="D718" s="6"/>
    </row>
    <row r="719" spans="4:4" ht="15.75" hidden="1" customHeight="1" x14ac:dyDescent="0.2">
      <c r="D719" s="6"/>
    </row>
    <row r="720" spans="4:4" ht="15.75" hidden="1" customHeight="1" x14ac:dyDescent="0.2">
      <c r="D720" s="6"/>
    </row>
    <row r="721" spans="4:4" ht="15.75" hidden="1" customHeight="1" x14ac:dyDescent="0.2">
      <c r="D721" s="6"/>
    </row>
    <row r="722" spans="4:4" ht="15.75" hidden="1" customHeight="1" x14ac:dyDescent="0.2">
      <c r="D722" s="6"/>
    </row>
    <row r="723" spans="4:4" ht="15.75" hidden="1" customHeight="1" x14ac:dyDescent="0.2">
      <c r="D723" s="6"/>
    </row>
    <row r="724" spans="4:4" ht="15.75" hidden="1" customHeight="1" x14ac:dyDescent="0.2">
      <c r="D724" s="6"/>
    </row>
    <row r="725" spans="4:4" ht="15.75" hidden="1" customHeight="1" x14ac:dyDescent="0.2">
      <c r="D725" s="6"/>
    </row>
    <row r="726" spans="4:4" ht="15.75" hidden="1" customHeight="1" x14ac:dyDescent="0.2">
      <c r="D726" s="6"/>
    </row>
    <row r="727" spans="4:4" ht="15.75" hidden="1" customHeight="1" x14ac:dyDescent="0.2">
      <c r="D727" s="6"/>
    </row>
    <row r="728" spans="4:4" ht="15.75" hidden="1" customHeight="1" x14ac:dyDescent="0.2">
      <c r="D728" s="6"/>
    </row>
    <row r="729" spans="4:4" ht="15.75" hidden="1" customHeight="1" x14ac:dyDescent="0.2">
      <c r="D729" s="6"/>
    </row>
    <row r="730" spans="4:4" ht="15.75" hidden="1" customHeight="1" x14ac:dyDescent="0.2">
      <c r="D730" s="6"/>
    </row>
    <row r="731" spans="4:4" ht="15.75" hidden="1" customHeight="1" x14ac:dyDescent="0.2">
      <c r="D731" s="6"/>
    </row>
    <row r="732" spans="4:4" ht="15.75" hidden="1" customHeight="1" x14ac:dyDescent="0.2">
      <c r="D732" s="6"/>
    </row>
    <row r="733" spans="4:4" ht="15.75" hidden="1" customHeight="1" x14ac:dyDescent="0.2">
      <c r="D733" s="6"/>
    </row>
    <row r="734" spans="4:4" ht="15.75" hidden="1" customHeight="1" x14ac:dyDescent="0.2">
      <c r="D734" s="6"/>
    </row>
    <row r="735" spans="4:4" ht="15.75" hidden="1" customHeight="1" x14ac:dyDescent="0.2">
      <c r="D735" s="6"/>
    </row>
    <row r="736" spans="4:4" ht="15.75" hidden="1" customHeight="1" x14ac:dyDescent="0.2">
      <c r="D736" s="6"/>
    </row>
    <row r="737" spans="4:4" ht="15.75" hidden="1" customHeight="1" x14ac:dyDescent="0.2">
      <c r="D737" s="6"/>
    </row>
    <row r="738" spans="4:4" ht="15.75" hidden="1" customHeight="1" x14ac:dyDescent="0.2">
      <c r="D738" s="6"/>
    </row>
    <row r="739" spans="4:4" ht="15.75" hidden="1" customHeight="1" x14ac:dyDescent="0.2">
      <c r="D739" s="6"/>
    </row>
    <row r="740" spans="4:4" ht="15.75" hidden="1" customHeight="1" x14ac:dyDescent="0.2">
      <c r="D740" s="6"/>
    </row>
    <row r="741" spans="4:4" ht="15.75" hidden="1" customHeight="1" x14ac:dyDescent="0.2">
      <c r="D741" s="6"/>
    </row>
    <row r="742" spans="4:4" ht="15.75" hidden="1" customHeight="1" x14ac:dyDescent="0.2">
      <c r="D742" s="6"/>
    </row>
    <row r="743" spans="4:4" ht="15.75" hidden="1" customHeight="1" x14ac:dyDescent="0.2">
      <c r="D743" s="6"/>
    </row>
    <row r="744" spans="4:4" ht="15.75" hidden="1" customHeight="1" x14ac:dyDescent="0.2">
      <c r="D744" s="6"/>
    </row>
    <row r="745" spans="4:4" ht="15.75" hidden="1" customHeight="1" x14ac:dyDescent="0.2">
      <c r="D745" s="6"/>
    </row>
    <row r="746" spans="4:4" ht="15.75" hidden="1" customHeight="1" x14ac:dyDescent="0.2">
      <c r="D746" s="6"/>
    </row>
    <row r="747" spans="4:4" ht="15.75" hidden="1" customHeight="1" x14ac:dyDescent="0.2">
      <c r="D747" s="6"/>
    </row>
    <row r="748" spans="4:4" ht="15.75" hidden="1" customHeight="1" x14ac:dyDescent="0.2">
      <c r="D748" s="6"/>
    </row>
    <row r="749" spans="4:4" ht="15.75" hidden="1" customHeight="1" x14ac:dyDescent="0.2">
      <c r="D749" s="6"/>
    </row>
    <row r="750" spans="4:4" ht="15.75" hidden="1" customHeight="1" x14ac:dyDescent="0.2">
      <c r="D750" s="6"/>
    </row>
    <row r="751" spans="4:4" ht="15.75" hidden="1" customHeight="1" x14ac:dyDescent="0.2">
      <c r="D751" s="6"/>
    </row>
    <row r="752" spans="4:4" ht="15.75" hidden="1" customHeight="1" x14ac:dyDescent="0.2">
      <c r="D752" s="6"/>
    </row>
    <row r="753" spans="4:4" ht="15.75" hidden="1" customHeight="1" x14ac:dyDescent="0.2">
      <c r="D753" s="6"/>
    </row>
    <row r="754" spans="4:4" ht="15.75" hidden="1" customHeight="1" x14ac:dyDescent="0.2">
      <c r="D754" s="6"/>
    </row>
    <row r="755" spans="4:4" ht="15.75" hidden="1" customHeight="1" x14ac:dyDescent="0.2">
      <c r="D755" s="6"/>
    </row>
    <row r="756" spans="4:4" ht="15.75" hidden="1" customHeight="1" x14ac:dyDescent="0.2">
      <c r="D756" s="6"/>
    </row>
    <row r="757" spans="4:4" ht="15.75" hidden="1" customHeight="1" x14ac:dyDescent="0.2">
      <c r="D757" s="6"/>
    </row>
    <row r="758" spans="4:4" ht="15.75" hidden="1" customHeight="1" x14ac:dyDescent="0.2">
      <c r="D758" s="6"/>
    </row>
    <row r="759" spans="4:4" ht="15.75" hidden="1" customHeight="1" x14ac:dyDescent="0.2">
      <c r="D759" s="6"/>
    </row>
    <row r="760" spans="4:4" ht="15.75" hidden="1" customHeight="1" x14ac:dyDescent="0.2">
      <c r="D760" s="6"/>
    </row>
    <row r="761" spans="4:4" ht="15.75" hidden="1" customHeight="1" x14ac:dyDescent="0.2">
      <c r="D761" s="6"/>
    </row>
    <row r="762" spans="4:4" ht="15.75" hidden="1" customHeight="1" x14ac:dyDescent="0.2">
      <c r="D762" s="6"/>
    </row>
    <row r="763" spans="4:4" ht="15.75" hidden="1" customHeight="1" x14ac:dyDescent="0.2">
      <c r="D763" s="6"/>
    </row>
    <row r="764" spans="4:4" ht="15.75" hidden="1" customHeight="1" x14ac:dyDescent="0.2">
      <c r="D764" s="6"/>
    </row>
    <row r="765" spans="4:4" ht="15.75" hidden="1" customHeight="1" x14ac:dyDescent="0.2">
      <c r="D765" s="6"/>
    </row>
    <row r="766" spans="4:4" ht="15.75" hidden="1" customHeight="1" x14ac:dyDescent="0.2">
      <c r="D766" s="6"/>
    </row>
    <row r="767" spans="4:4" ht="15.75" hidden="1" customHeight="1" x14ac:dyDescent="0.2">
      <c r="D767" s="6"/>
    </row>
    <row r="768" spans="4:4" ht="15.75" hidden="1" customHeight="1" x14ac:dyDescent="0.2">
      <c r="D768" s="6"/>
    </row>
    <row r="769" spans="4:4" ht="15.75" hidden="1" customHeight="1" x14ac:dyDescent="0.2">
      <c r="D769" s="6"/>
    </row>
    <row r="770" spans="4:4" ht="15.75" hidden="1" customHeight="1" x14ac:dyDescent="0.2">
      <c r="D770" s="6"/>
    </row>
    <row r="771" spans="4:4" ht="15.75" hidden="1" customHeight="1" x14ac:dyDescent="0.2">
      <c r="D771" s="6"/>
    </row>
    <row r="772" spans="4:4" ht="15.75" hidden="1" customHeight="1" x14ac:dyDescent="0.2">
      <c r="D772" s="6"/>
    </row>
    <row r="773" spans="4:4" ht="15.75" hidden="1" customHeight="1" x14ac:dyDescent="0.2">
      <c r="D773" s="6"/>
    </row>
    <row r="774" spans="4:4" ht="15.75" hidden="1" customHeight="1" x14ac:dyDescent="0.2">
      <c r="D774" s="6"/>
    </row>
    <row r="775" spans="4:4" ht="15.75" hidden="1" customHeight="1" x14ac:dyDescent="0.2">
      <c r="D775" s="6"/>
    </row>
    <row r="776" spans="4:4" ht="15.75" hidden="1" customHeight="1" x14ac:dyDescent="0.2">
      <c r="D776" s="6"/>
    </row>
    <row r="777" spans="4:4" ht="15.75" hidden="1" customHeight="1" x14ac:dyDescent="0.2">
      <c r="D777" s="6"/>
    </row>
    <row r="778" spans="4:4" ht="15.75" hidden="1" customHeight="1" x14ac:dyDescent="0.2">
      <c r="D778" s="6"/>
    </row>
    <row r="779" spans="4:4" ht="15.75" hidden="1" customHeight="1" x14ac:dyDescent="0.2">
      <c r="D779" s="6"/>
    </row>
    <row r="780" spans="4:4" ht="15.75" hidden="1" customHeight="1" x14ac:dyDescent="0.2">
      <c r="D780" s="6"/>
    </row>
    <row r="781" spans="4:4" ht="15.75" hidden="1" customHeight="1" x14ac:dyDescent="0.2">
      <c r="D781" s="6"/>
    </row>
    <row r="782" spans="4:4" ht="15.75" hidden="1" customHeight="1" x14ac:dyDescent="0.2">
      <c r="D782" s="6"/>
    </row>
    <row r="783" spans="4:4" ht="15.75" hidden="1" customHeight="1" x14ac:dyDescent="0.2">
      <c r="D783" s="6"/>
    </row>
    <row r="784" spans="4:4" ht="15.75" hidden="1" customHeight="1" x14ac:dyDescent="0.2">
      <c r="D784" s="6"/>
    </row>
    <row r="785" spans="4:4" ht="15.75" hidden="1" customHeight="1" x14ac:dyDescent="0.2">
      <c r="D785" s="6"/>
    </row>
    <row r="786" spans="4:4" ht="15.75" hidden="1" customHeight="1" x14ac:dyDescent="0.2">
      <c r="D786" s="6"/>
    </row>
    <row r="787" spans="4:4" ht="15.75" hidden="1" customHeight="1" x14ac:dyDescent="0.2">
      <c r="D787" s="6"/>
    </row>
    <row r="788" spans="4:4" ht="15.75" hidden="1" customHeight="1" x14ac:dyDescent="0.2">
      <c r="D788" s="6"/>
    </row>
    <row r="789" spans="4:4" ht="15.75" hidden="1" customHeight="1" x14ac:dyDescent="0.2">
      <c r="D789" s="6"/>
    </row>
    <row r="790" spans="4:4" ht="15.75" hidden="1" customHeight="1" x14ac:dyDescent="0.2">
      <c r="D790" s="6"/>
    </row>
    <row r="791" spans="4:4" ht="15.75" hidden="1" customHeight="1" x14ac:dyDescent="0.2">
      <c r="D791" s="6"/>
    </row>
    <row r="792" spans="4:4" ht="15.75" hidden="1" customHeight="1" x14ac:dyDescent="0.2">
      <c r="D792" s="6"/>
    </row>
    <row r="793" spans="4:4" ht="15.75" hidden="1" customHeight="1" x14ac:dyDescent="0.2">
      <c r="D793" s="6"/>
    </row>
    <row r="794" spans="4:4" ht="15.75" hidden="1" customHeight="1" x14ac:dyDescent="0.2">
      <c r="D794" s="6"/>
    </row>
    <row r="795" spans="4:4" ht="15.75" hidden="1" customHeight="1" x14ac:dyDescent="0.2">
      <c r="D795" s="6"/>
    </row>
    <row r="796" spans="4:4" ht="15.75" hidden="1" customHeight="1" x14ac:dyDescent="0.2">
      <c r="D796" s="6"/>
    </row>
    <row r="797" spans="4:4" ht="15.75" hidden="1" customHeight="1" x14ac:dyDescent="0.2">
      <c r="D797" s="6"/>
    </row>
    <row r="798" spans="4:4" ht="15.75" hidden="1" customHeight="1" x14ac:dyDescent="0.2">
      <c r="D798" s="6"/>
    </row>
    <row r="799" spans="4:4" ht="15.75" hidden="1" customHeight="1" x14ac:dyDescent="0.2">
      <c r="D799" s="6"/>
    </row>
    <row r="800" spans="4:4" ht="15.75" hidden="1" customHeight="1" x14ac:dyDescent="0.2">
      <c r="D800" s="6"/>
    </row>
    <row r="801" spans="4:4" ht="15.75" hidden="1" customHeight="1" x14ac:dyDescent="0.2">
      <c r="D801" s="6"/>
    </row>
    <row r="802" spans="4:4" ht="15.75" hidden="1" customHeight="1" x14ac:dyDescent="0.2">
      <c r="D802" s="6"/>
    </row>
    <row r="803" spans="4:4" ht="15.75" hidden="1" customHeight="1" x14ac:dyDescent="0.2">
      <c r="D803" s="6"/>
    </row>
    <row r="804" spans="4:4" ht="15.75" hidden="1" customHeight="1" x14ac:dyDescent="0.2">
      <c r="D804" s="6"/>
    </row>
    <row r="805" spans="4:4" ht="15.75" hidden="1" customHeight="1" x14ac:dyDescent="0.2">
      <c r="D805" s="6"/>
    </row>
    <row r="806" spans="4:4" ht="15.75" hidden="1" customHeight="1" x14ac:dyDescent="0.2">
      <c r="D806" s="6"/>
    </row>
    <row r="807" spans="4:4" ht="15.75" hidden="1" customHeight="1" x14ac:dyDescent="0.2">
      <c r="D807" s="6"/>
    </row>
    <row r="808" spans="4:4" ht="15.75" hidden="1" customHeight="1" x14ac:dyDescent="0.2">
      <c r="D808" s="6"/>
    </row>
    <row r="809" spans="4:4" ht="15.75" hidden="1" customHeight="1" x14ac:dyDescent="0.2">
      <c r="D809" s="6"/>
    </row>
    <row r="810" spans="4:4" ht="15.75" hidden="1" customHeight="1" x14ac:dyDescent="0.2">
      <c r="D810" s="6"/>
    </row>
    <row r="811" spans="4:4" ht="15.75" hidden="1" customHeight="1" x14ac:dyDescent="0.2">
      <c r="D811" s="6"/>
    </row>
    <row r="812" spans="4:4" ht="15.75" hidden="1" customHeight="1" x14ac:dyDescent="0.2">
      <c r="D812" s="6"/>
    </row>
    <row r="813" spans="4:4" ht="15.75" hidden="1" customHeight="1" x14ac:dyDescent="0.2">
      <c r="D813" s="6"/>
    </row>
    <row r="814" spans="4:4" ht="15.75" hidden="1" customHeight="1" x14ac:dyDescent="0.2">
      <c r="D814" s="6"/>
    </row>
    <row r="815" spans="4:4" ht="15.75" hidden="1" customHeight="1" x14ac:dyDescent="0.2">
      <c r="D815" s="6"/>
    </row>
    <row r="816" spans="4:4" ht="15.75" hidden="1" customHeight="1" x14ac:dyDescent="0.2">
      <c r="D816" s="6"/>
    </row>
    <row r="817" spans="4:4" ht="15.75" hidden="1" customHeight="1" x14ac:dyDescent="0.2">
      <c r="D817" s="6"/>
    </row>
    <row r="818" spans="4:4" ht="15.75" hidden="1" customHeight="1" x14ac:dyDescent="0.2">
      <c r="D818" s="6"/>
    </row>
    <row r="819" spans="4:4" ht="15.75" hidden="1" customHeight="1" x14ac:dyDescent="0.2">
      <c r="D819" s="6"/>
    </row>
    <row r="820" spans="4:4" ht="15.75" hidden="1" customHeight="1" x14ac:dyDescent="0.2">
      <c r="D820" s="6"/>
    </row>
    <row r="821" spans="4:4" ht="15.75" hidden="1" customHeight="1" x14ac:dyDescent="0.2">
      <c r="D821" s="6"/>
    </row>
    <row r="822" spans="4:4" ht="15.75" hidden="1" customHeight="1" x14ac:dyDescent="0.2">
      <c r="D822" s="6"/>
    </row>
    <row r="823" spans="4:4" ht="15.75" hidden="1" customHeight="1" x14ac:dyDescent="0.2">
      <c r="D823" s="6"/>
    </row>
    <row r="824" spans="4:4" ht="15.75" hidden="1" customHeight="1" x14ac:dyDescent="0.2">
      <c r="D824" s="6"/>
    </row>
    <row r="825" spans="4:4" ht="15.75" hidden="1" customHeight="1" x14ac:dyDescent="0.2">
      <c r="D825" s="6"/>
    </row>
    <row r="826" spans="4:4" ht="15.75" hidden="1" customHeight="1" x14ac:dyDescent="0.2">
      <c r="D826" s="6"/>
    </row>
    <row r="827" spans="4:4" ht="15.75" hidden="1" customHeight="1" x14ac:dyDescent="0.2">
      <c r="D827" s="6"/>
    </row>
    <row r="828" spans="4:4" ht="15.75" hidden="1" customHeight="1" x14ac:dyDescent="0.2">
      <c r="D828" s="6"/>
    </row>
    <row r="829" spans="4:4" ht="15.75" hidden="1" customHeight="1" x14ac:dyDescent="0.2">
      <c r="D829" s="6"/>
    </row>
    <row r="830" spans="4:4" ht="15.75" hidden="1" customHeight="1" x14ac:dyDescent="0.2">
      <c r="D830" s="6"/>
    </row>
    <row r="831" spans="4:4" ht="15.75" hidden="1" customHeight="1" x14ac:dyDescent="0.2">
      <c r="D831" s="6"/>
    </row>
    <row r="832" spans="4:4" ht="15.75" hidden="1" customHeight="1" x14ac:dyDescent="0.2">
      <c r="D832" s="6"/>
    </row>
    <row r="833" spans="4:4" ht="15.75" hidden="1" customHeight="1" x14ac:dyDescent="0.2">
      <c r="D833" s="6"/>
    </row>
    <row r="834" spans="4:4" ht="15.75" hidden="1" customHeight="1" x14ac:dyDescent="0.2">
      <c r="D834" s="6"/>
    </row>
    <row r="835" spans="4:4" ht="15.75" hidden="1" customHeight="1" x14ac:dyDescent="0.2">
      <c r="D835" s="6"/>
    </row>
    <row r="836" spans="4:4" ht="15.75" hidden="1" customHeight="1" x14ac:dyDescent="0.2">
      <c r="D836" s="6"/>
    </row>
    <row r="837" spans="4:4" ht="15.75" hidden="1" customHeight="1" x14ac:dyDescent="0.2">
      <c r="D837" s="6"/>
    </row>
    <row r="838" spans="4:4" ht="15.75" hidden="1" customHeight="1" x14ac:dyDescent="0.2">
      <c r="D838" s="6"/>
    </row>
    <row r="839" spans="4:4" ht="15.75" hidden="1" customHeight="1" x14ac:dyDescent="0.2">
      <c r="D839" s="6"/>
    </row>
    <row r="840" spans="4:4" ht="15.75" hidden="1" customHeight="1" x14ac:dyDescent="0.2">
      <c r="D840" s="6"/>
    </row>
    <row r="841" spans="4:4" ht="15.75" hidden="1" customHeight="1" x14ac:dyDescent="0.2">
      <c r="D841" s="6"/>
    </row>
    <row r="842" spans="4:4" ht="15.75" hidden="1" customHeight="1" x14ac:dyDescent="0.2">
      <c r="D842" s="6"/>
    </row>
    <row r="843" spans="4:4" ht="15.75" hidden="1" customHeight="1" x14ac:dyDescent="0.2">
      <c r="D843" s="6"/>
    </row>
    <row r="844" spans="4:4" ht="15.75" hidden="1" customHeight="1" x14ac:dyDescent="0.2">
      <c r="D844" s="6"/>
    </row>
    <row r="845" spans="4:4" ht="15.75" hidden="1" customHeight="1" x14ac:dyDescent="0.2">
      <c r="D845" s="6"/>
    </row>
    <row r="846" spans="4:4" ht="15.75" hidden="1" customHeight="1" x14ac:dyDescent="0.2">
      <c r="D846" s="6"/>
    </row>
    <row r="847" spans="4:4" ht="15.75" hidden="1" customHeight="1" x14ac:dyDescent="0.2">
      <c r="D847" s="6"/>
    </row>
    <row r="848" spans="4:4" ht="15.75" hidden="1" customHeight="1" x14ac:dyDescent="0.2">
      <c r="D848" s="6"/>
    </row>
    <row r="849" spans="4:4" ht="15.75" hidden="1" customHeight="1" x14ac:dyDescent="0.2">
      <c r="D849" s="6"/>
    </row>
    <row r="850" spans="4:4" ht="15.75" hidden="1" customHeight="1" x14ac:dyDescent="0.2">
      <c r="D850" s="6"/>
    </row>
    <row r="851" spans="4:4" ht="15.75" hidden="1" customHeight="1" x14ac:dyDescent="0.2">
      <c r="D851" s="6"/>
    </row>
    <row r="852" spans="4:4" ht="15.75" hidden="1" customHeight="1" x14ac:dyDescent="0.2">
      <c r="D852" s="6"/>
    </row>
    <row r="853" spans="4:4" ht="15.75" hidden="1" customHeight="1" x14ac:dyDescent="0.2">
      <c r="D853" s="6"/>
    </row>
    <row r="854" spans="4:4" ht="15.75" hidden="1" customHeight="1" x14ac:dyDescent="0.2">
      <c r="D854" s="6"/>
    </row>
    <row r="855" spans="4:4" ht="15.75" hidden="1" customHeight="1" x14ac:dyDescent="0.2">
      <c r="D855" s="6"/>
    </row>
    <row r="856" spans="4:4" ht="15.75" hidden="1" customHeight="1" x14ac:dyDescent="0.2">
      <c r="D856" s="6"/>
    </row>
    <row r="857" spans="4:4" ht="15.75" hidden="1" customHeight="1" x14ac:dyDescent="0.2">
      <c r="D857" s="6"/>
    </row>
    <row r="858" spans="4:4" ht="15.75" hidden="1" customHeight="1" x14ac:dyDescent="0.2">
      <c r="D858" s="6"/>
    </row>
    <row r="859" spans="4:4" ht="15.75" hidden="1" customHeight="1" x14ac:dyDescent="0.2">
      <c r="D859" s="6"/>
    </row>
    <row r="860" spans="4:4" ht="15.75" hidden="1" customHeight="1" x14ac:dyDescent="0.2">
      <c r="D860" s="6"/>
    </row>
    <row r="861" spans="4:4" ht="15.75" hidden="1" customHeight="1" x14ac:dyDescent="0.2">
      <c r="D861" s="6"/>
    </row>
    <row r="862" spans="4:4" ht="15.75" hidden="1" customHeight="1" x14ac:dyDescent="0.2">
      <c r="D862" s="6"/>
    </row>
    <row r="863" spans="4:4" ht="15.75" hidden="1" customHeight="1" x14ac:dyDescent="0.2">
      <c r="D863" s="6"/>
    </row>
    <row r="864" spans="4:4" ht="15.75" hidden="1" customHeight="1" x14ac:dyDescent="0.2">
      <c r="D864" s="6"/>
    </row>
    <row r="865" spans="4:4" ht="15.75" hidden="1" customHeight="1" x14ac:dyDescent="0.2">
      <c r="D865" s="6"/>
    </row>
    <row r="866" spans="4:4" ht="15.75" hidden="1" customHeight="1" x14ac:dyDescent="0.2">
      <c r="D866" s="6"/>
    </row>
    <row r="867" spans="4:4" ht="15.75" hidden="1" customHeight="1" x14ac:dyDescent="0.2">
      <c r="D867" s="6"/>
    </row>
    <row r="868" spans="4:4" ht="15.75" hidden="1" customHeight="1" x14ac:dyDescent="0.2">
      <c r="D868" s="6"/>
    </row>
    <row r="869" spans="4:4" ht="15.75" hidden="1" customHeight="1" x14ac:dyDescent="0.2">
      <c r="D869" s="6"/>
    </row>
    <row r="870" spans="4:4" ht="15.75" hidden="1" customHeight="1" x14ac:dyDescent="0.2">
      <c r="D870" s="6"/>
    </row>
    <row r="871" spans="4:4" ht="15.75" hidden="1" customHeight="1" x14ac:dyDescent="0.2">
      <c r="D871" s="6"/>
    </row>
    <row r="872" spans="4:4" ht="15.75" hidden="1" customHeight="1" x14ac:dyDescent="0.2">
      <c r="D872" s="6"/>
    </row>
    <row r="873" spans="4:4" ht="15.75" hidden="1" customHeight="1" x14ac:dyDescent="0.2">
      <c r="D873" s="6"/>
    </row>
    <row r="874" spans="4:4" ht="15.75" hidden="1" customHeight="1" x14ac:dyDescent="0.2">
      <c r="D874" s="6"/>
    </row>
    <row r="875" spans="4:4" ht="15.75" hidden="1" customHeight="1" x14ac:dyDescent="0.2">
      <c r="D875" s="6"/>
    </row>
    <row r="876" spans="4:4" ht="15.75" hidden="1" customHeight="1" x14ac:dyDescent="0.2">
      <c r="D876" s="6"/>
    </row>
    <row r="877" spans="4:4" ht="15.75" hidden="1" customHeight="1" x14ac:dyDescent="0.2">
      <c r="D877" s="6"/>
    </row>
    <row r="878" spans="4:4" ht="15.75" hidden="1" customHeight="1" x14ac:dyDescent="0.2">
      <c r="D878" s="6"/>
    </row>
    <row r="879" spans="4:4" ht="15.75" hidden="1" customHeight="1" x14ac:dyDescent="0.2">
      <c r="D879" s="6"/>
    </row>
    <row r="880" spans="4:4" ht="15.75" hidden="1" customHeight="1" x14ac:dyDescent="0.2">
      <c r="D880" s="6"/>
    </row>
    <row r="881" spans="4:4" ht="15.75" hidden="1" customHeight="1" x14ac:dyDescent="0.2">
      <c r="D881" s="6"/>
    </row>
    <row r="882" spans="4:4" ht="15.75" hidden="1" customHeight="1" x14ac:dyDescent="0.2">
      <c r="D882" s="6"/>
    </row>
    <row r="883" spans="4:4" ht="15.75" hidden="1" customHeight="1" x14ac:dyDescent="0.2">
      <c r="D883" s="6"/>
    </row>
    <row r="884" spans="4:4" ht="15.75" hidden="1" customHeight="1" x14ac:dyDescent="0.2">
      <c r="D884" s="6"/>
    </row>
    <row r="885" spans="4:4" ht="15.75" hidden="1" customHeight="1" x14ac:dyDescent="0.2">
      <c r="D885" s="6"/>
    </row>
    <row r="886" spans="4:4" ht="15.75" hidden="1" customHeight="1" x14ac:dyDescent="0.2">
      <c r="D886" s="6"/>
    </row>
    <row r="887" spans="4:4" ht="15.75" hidden="1" customHeight="1" x14ac:dyDescent="0.2">
      <c r="D887" s="6"/>
    </row>
    <row r="888" spans="4:4" ht="15.75" hidden="1" customHeight="1" x14ac:dyDescent="0.2">
      <c r="D888" s="6"/>
    </row>
    <row r="889" spans="4:4" ht="15.75" hidden="1" customHeight="1" x14ac:dyDescent="0.2">
      <c r="D889" s="6"/>
    </row>
    <row r="890" spans="4:4" ht="15.75" hidden="1" customHeight="1" x14ac:dyDescent="0.2">
      <c r="D890" s="6"/>
    </row>
    <row r="891" spans="4:4" ht="15.75" hidden="1" customHeight="1" x14ac:dyDescent="0.2">
      <c r="D891" s="6"/>
    </row>
    <row r="892" spans="4:4" ht="15.75" hidden="1" customHeight="1" x14ac:dyDescent="0.2">
      <c r="D892" s="6"/>
    </row>
    <row r="893" spans="4:4" ht="15.75" hidden="1" customHeight="1" x14ac:dyDescent="0.2">
      <c r="D893" s="6"/>
    </row>
    <row r="894" spans="4:4" ht="15.75" hidden="1" customHeight="1" x14ac:dyDescent="0.2">
      <c r="D894" s="6"/>
    </row>
    <row r="895" spans="4:4" ht="15.75" hidden="1" customHeight="1" x14ac:dyDescent="0.2">
      <c r="D895" s="6"/>
    </row>
    <row r="896" spans="4:4" ht="15.75" hidden="1" customHeight="1" x14ac:dyDescent="0.2">
      <c r="D896" s="6"/>
    </row>
    <row r="897" spans="4:4" ht="15.75" hidden="1" customHeight="1" x14ac:dyDescent="0.2">
      <c r="D897" s="6"/>
    </row>
    <row r="898" spans="4:4" ht="15.75" hidden="1" customHeight="1" x14ac:dyDescent="0.2">
      <c r="D898" s="6"/>
    </row>
    <row r="899" spans="4:4" ht="15.75" hidden="1" customHeight="1" x14ac:dyDescent="0.2">
      <c r="D899" s="6"/>
    </row>
    <row r="900" spans="4:4" ht="15.75" hidden="1" customHeight="1" x14ac:dyDescent="0.2">
      <c r="D900" s="6"/>
    </row>
    <row r="901" spans="4:4" ht="15.75" hidden="1" customHeight="1" x14ac:dyDescent="0.2">
      <c r="D901" s="6"/>
    </row>
    <row r="902" spans="4:4" ht="15.75" hidden="1" customHeight="1" x14ac:dyDescent="0.2">
      <c r="D902" s="6"/>
    </row>
    <row r="903" spans="4:4" ht="15.75" hidden="1" customHeight="1" x14ac:dyDescent="0.2">
      <c r="D903" s="6"/>
    </row>
    <row r="904" spans="4:4" ht="15.75" hidden="1" customHeight="1" x14ac:dyDescent="0.2">
      <c r="D904" s="6"/>
    </row>
    <row r="905" spans="4:4" ht="15.75" hidden="1" customHeight="1" x14ac:dyDescent="0.2">
      <c r="D905" s="6"/>
    </row>
    <row r="906" spans="4:4" ht="15.75" hidden="1" customHeight="1" x14ac:dyDescent="0.2">
      <c r="D906" s="6"/>
    </row>
    <row r="907" spans="4:4" ht="15.75" hidden="1" customHeight="1" x14ac:dyDescent="0.2">
      <c r="D907" s="6"/>
    </row>
    <row r="908" spans="4:4" ht="15.75" hidden="1" customHeight="1" x14ac:dyDescent="0.2">
      <c r="D908" s="6"/>
    </row>
    <row r="909" spans="4:4" ht="15.75" hidden="1" customHeight="1" x14ac:dyDescent="0.2">
      <c r="D909" s="6"/>
    </row>
    <row r="910" spans="4:4" ht="15.75" hidden="1" customHeight="1" x14ac:dyDescent="0.2">
      <c r="D910" s="6"/>
    </row>
    <row r="911" spans="4:4" ht="15.75" hidden="1" customHeight="1" x14ac:dyDescent="0.2">
      <c r="D911" s="6"/>
    </row>
    <row r="912" spans="4:4" ht="15.75" hidden="1" customHeight="1" x14ac:dyDescent="0.2">
      <c r="D912" s="6"/>
    </row>
    <row r="913" spans="4:4" ht="15.75" hidden="1" customHeight="1" x14ac:dyDescent="0.2">
      <c r="D913" s="6"/>
    </row>
    <row r="914" spans="4:4" ht="15.75" hidden="1" customHeight="1" x14ac:dyDescent="0.2">
      <c r="D914" s="6"/>
    </row>
    <row r="915" spans="4:4" ht="15.75" hidden="1" customHeight="1" x14ac:dyDescent="0.2">
      <c r="D915" s="6"/>
    </row>
    <row r="916" spans="4:4" ht="15.75" hidden="1" customHeight="1" x14ac:dyDescent="0.2">
      <c r="D916" s="6"/>
    </row>
    <row r="917" spans="4:4" ht="15.75" hidden="1" customHeight="1" x14ac:dyDescent="0.2">
      <c r="D917" s="6"/>
    </row>
    <row r="918" spans="4:4" ht="15.75" hidden="1" customHeight="1" x14ac:dyDescent="0.2">
      <c r="D918" s="6"/>
    </row>
    <row r="919" spans="4:4" ht="15.75" hidden="1" customHeight="1" x14ac:dyDescent="0.2">
      <c r="D919" s="6"/>
    </row>
    <row r="920" spans="4:4" ht="15.75" hidden="1" customHeight="1" x14ac:dyDescent="0.2">
      <c r="D920" s="6"/>
    </row>
    <row r="921" spans="4:4" ht="15.75" hidden="1" customHeight="1" x14ac:dyDescent="0.2">
      <c r="D921" s="6"/>
    </row>
    <row r="922" spans="4:4" ht="15.75" hidden="1" customHeight="1" x14ac:dyDescent="0.2">
      <c r="D922" s="6"/>
    </row>
    <row r="923" spans="4:4" ht="15.75" hidden="1" customHeight="1" x14ac:dyDescent="0.2">
      <c r="D923" s="6"/>
    </row>
    <row r="924" spans="4:4" ht="15.75" hidden="1" customHeight="1" x14ac:dyDescent="0.2">
      <c r="D924" s="6"/>
    </row>
    <row r="925" spans="4:4" ht="15.75" hidden="1" customHeight="1" x14ac:dyDescent="0.2">
      <c r="D925" s="6"/>
    </row>
    <row r="926" spans="4:4" ht="15.75" hidden="1" customHeight="1" x14ac:dyDescent="0.2">
      <c r="D926" s="6"/>
    </row>
    <row r="927" spans="4:4" ht="15.75" hidden="1" customHeight="1" x14ac:dyDescent="0.2">
      <c r="D927" s="6"/>
    </row>
    <row r="928" spans="4:4" ht="15.75" hidden="1" customHeight="1" x14ac:dyDescent="0.2">
      <c r="D928" s="6"/>
    </row>
    <row r="929" spans="4:4" ht="15.75" hidden="1" customHeight="1" x14ac:dyDescent="0.2">
      <c r="D929" s="6"/>
    </row>
    <row r="930" spans="4:4" ht="15.75" hidden="1" customHeight="1" x14ac:dyDescent="0.2">
      <c r="D930" s="6"/>
    </row>
    <row r="931" spans="4:4" ht="15.75" hidden="1" customHeight="1" x14ac:dyDescent="0.2">
      <c r="D931" s="6"/>
    </row>
    <row r="932" spans="4:4" ht="15.75" hidden="1" customHeight="1" x14ac:dyDescent="0.2">
      <c r="D932" s="6"/>
    </row>
    <row r="933" spans="4:4" ht="15.75" hidden="1" customHeight="1" x14ac:dyDescent="0.2">
      <c r="D933" s="6"/>
    </row>
    <row r="934" spans="4:4" ht="15.75" hidden="1" customHeight="1" x14ac:dyDescent="0.2">
      <c r="D934" s="6"/>
    </row>
    <row r="935" spans="4:4" ht="15.75" hidden="1" customHeight="1" x14ac:dyDescent="0.2">
      <c r="D935" s="6"/>
    </row>
    <row r="936" spans="4:4" ht="15.75" hidden="1" customHeight="1" x14ac:dyDescent="0.2">
      <c r="D936" s="6"/>
    </row>
    <row r="937" spans="4:4" ht="15.75" hidden="1" customHeight="1" x14ac:dyDescent="0.2">
      <c r="D937" s="6"/>
    </row>
    <row r="938" spans="4:4" ht="15.75" hidden="1" customHeight="1" x14ac:dyDescent="0.2">
      <c r="D938" s="6"/>
    </row>
    <row r="939" spans="4:4" ht="15.75" hidden="1" customHeight="1" x14ac:dyDescent="0.2">
      <c r="D939" s="6"/>
    </row>
    <row r="940" spans="4:4" ht="15.75" hidden="1" customHeight="1" x14ac:dyDescent="0.2">
      <c r="D940" s="6"/>
    </row>
    <row r="941" spans="4:4" ht="15.75" hidden="1" customHeight="1" x14ac:dyDescent="0.2">
      <c r="D941" s="6"/>
    </row>
    <row r="942" spans="4:4" ht="15.75" hidden="1" customHeight="1" x14ac:dyDescent="0.2">
      <c r="D942" s="6"/>
    </row>
    <row r="943" spans="4:4" ht="15.75" hidden="1" customHeight="1" x14ac:dyDescent="0.2">
      <c r="D943" s="6"/>
    </row>
    <row r="944" spans="4:4" ht="15.75" hidden="1" customHeight="1" x14ac:dyDescent="0.2">
      <c r="D944" s="6"/>
    </row>
    <row r="945" spans="4:4" ht="15.75" hidden="1" customHeight="1" x14ac:dyDescent="0.2">
      <c r="D945" s="6"/>
    </row>
    <row r="946" spans="4:4" ht="15.75" hidden="1" customHeight="1" x14ac:dyDescent="0.2">
      <c r="D946" s="6"/>
    </row>
    <row r="947" spans="4:4" ht="15.75" hidden="1" customHeight="1" x14ac:dyDescent="0.2">
      <c r="D947" s="6"/>
    </row>
    <row r="948" spans="4:4" ht="15.75" hidden="1" customHeight="1" x14ac:dyDescent="0.2">
      <c r="D948" s="6"/>
    </row>
    <row r="949" spans="4:4" ht="15.75" hidden="1" customHeight="1" x14ac:dyDescent="0.2">
      <c r="D949" s="6"/>
    </row>
    <row r="950" spans="4:4" ht="15.75" hidden="1" customHeight="1" x14ac:dyDescent="0.2">
      <c r="D950" s="6"/>
    </row>
    <row r="951" spans="4:4" ht="15.75" hidden="1" customHeight="1" x14ac:dyDescent="0.2">
      <c r="D951" s="6"/>
    </row>
    <row r="952" spans="4:4" ht="15.75" hidden="1" customHeight="1" x14ac:dyDescent="0.2">
      <c r="D952" s="6"/>
    </row>
    <row r="953" spans="4:4" ht="15.75" hidden="1" customHeight="1" x14ac:dyDescent="0.2">
      <c r="D953" s="6"/>
    </row>
    <row r="954" spans="4:4" ht="15.75" hidden="1" customHeight="1" x14ac:dyDescent="0.2">
      <c r="D954" s="6"/>
    </row>
    <row r="955" spans="4:4" ht="15.75" hidden="1" customHeight="1" x14ac:dyDescent="0.2">
      <c r="D955" s="6"/>
    </row>
    <row r="956" spans="4:4" ht="15.75" hidden="1" customHeight="1" x14ac:dyDescent="0.2">
      <c r="D956" s="6"/>
    </row>
    <row r="957" spans="4:4" ht="15.75" hidden="1" customHeight="1" x14ac:dyDescent="0.2">
      <c r="D957" s="6"/>
    </row>
    <row r="958" spans="4:4" ht="15.75" hidden="1" customHeight="1" x14ac:dyDescent="0.2">
      <c r="D958" s="6"/>
    </row>
    <row r="959" spans="4:4" ht="15.75" hidden="1" customHeight="1" x14ac:dyDescent="0.2">
      <c r="D959" s="6"/>
    </row>
    <row r="960" spans="4:4" ht="15.75" hidden="1" customHeight="1" x14ac:dyDescent="0.2">
      <c r="D960" s="6"/>
    </row>
    <row r="961" spans="4:4" ht="15.75" hidden="1" customHeight="1" x14ac:dyDescent="0.2">
      <c r="D961" s="6"/>
    </row>
    <row r="962" spans="4:4" ht="15.75" hidden="1" customHeight="1" x14ac:dyDescent="0.2">
      <c r="D962" s="6"/>
    </row>
    <row r="963" spans="4:4" ht="15.75" hidden="1" customHeight="1" x14ac:dyDescent="0.2">
      <c r="D963" s="6"/>
    </row>
    <row r="964" spans="4:4" ht="15.75" hidden="1" customHeight="1" x14ac:dyDescent="0.2">
      <c r="D964" s="6"/>
    </row>
    <row r="965" spans="4:4" ht="15.75" hidden="1" customHeight="1" x14ac:dyDescent="0.2">
      <c r="D965" s="6"/>
    </row>
    <row r="966" spans="4:4" ht="15.75" hidden="1" customHeight="1" x14ac:dyDescent="0.2">
      <c r="D966" s="6"/>
    </row>
    <row r="967" spans="4:4" ht="15.75" hidden="1" customHeight="1" x14ac:dyDescent="0.2">
      <c r="D967" s="6"/>
    </row>
    <row r="968" spans="4:4" ht="15.75" hidden="1" customHeight="1" x14ac:dyDescent="0.2">
      <c r="D968" s="6"/>
    </row>
    <row r="969" spans="4:4" ht="15.75" hidden="1" customHeight="1" x14ac:dyDescent="0.2">
      <c r="D969" s="6"/>
    </row>
    <row r="970" spans="4:4" ht="15.75" hidden="1" customHeight="1" x14ac:dyDescent="0.2">
      <c r="D970" s="6"/>
    </row>
    <row r="971" spans="4:4" ht="15.75" hidden="1" customHeight="1" x14ac:dyDescent="0.2">
      <c r="D971" s="6"/>
    </row>
    <row r="972" spans="4:4" ht="15.75" hidden="1" customHeight="1" x14ac:dyDescent="0.2">
      <c r="D972" s="6"/>
    </row>
    <row r="973" spans="4:4" ht="15.75" hidden="1" customHeight="1" x14ac:dyDescent="0.2">
      <c r="D973" s="6"/>
    </row>
    <row r="974" spans="4:4" ht="15.75" hidden="1" customHeight="1" x14ac:dyDescent="0.2">
      <c r="D974" s="6"/>
    </row>
    <row r="975" spans="4:4" ht="15.75" hidden="1" customHeight="1" x14ac:dyDescent="0.2">
      <c r="D975" s="6"/>
    </row>
    <row r="976" spans="4:4" ht="15.75" hidden="1" customHeight="1" x14ac:dyDescent="0.2">
      <c r="D976" s="6"/>
    </row>
    <row r="977" spans="4:4" ht="15.75" hidden="1" customHeight="1" x14ac:dyDescent="0.2">
      <c r="D977" s="6"/>
    </row>
    <row r="978" spans="4:4" ht="15.75" hidden="1" customHeight="1" x14ac:dyDescent="0.2">
      <c r="D978" s="6"/>
    </row>
    <row r="979" spans="4:4" ht="15.75" hidden="1" customHeight="1" x14ac:dyDescent="0.2">
      <c r="D979" s="6"/>
    </row>
    <row r="980" spans="4:4" ht="15.75" hidden="1" customHeight="1" x14ac:dyDescent="0.2">
      <c r="D980" s="6"/>
    </row>
    <row r="981" spans="4:4" ht="15.75" hidden="1" customHeight="1" x14ac:dyDescent="0.2">
      <c r="D981" s="6"/>
    </row>
    <row r="982" spans="4:4" ht="15.75" hidden="1" customHeight="1" x14ac:dyDescent="0.2">
      <c r="D982" s="6"/>
    </row>
    <row r="983" spans="4:4" ht="15.75" hidden="1" customHeight="1" x14ac:dyDescent="0.2">
      <c r="D983" s="6"/>
    </row>
    <row r="984" spans="4:4" ht="15.75" hidden="1" customHeight="1" x14ac:dyDescent="0.2">
      <c r="D984" s="6"/>
    </row>
    <row r="985" spans="4:4" ht="15.75" hidden="1" customHeight="1" x14ac:dyDescent="0.2">
      <c r="D985" s="6"/>
    </row>
    <row r="986" spans="4:4" ht="15.75" hidden="1" customHeight="1" x14ac:dyDescent="0.2">
      <c r="D986" s="6"/>
    </row>
    <row r="987" spans="4:4" ht="15.75" hidden="1" customHeight="1" x14ac:dyDescent="0.2">
      <c r="D987" s="6"/>
    </row>
    <row r="988" spans="4:4" ht="15.75" hidden="1" customHeight="1" x14ac:dyDescent="0.2">
      <c r="D988" s="6"/>
    </row>
    <row r="989" spans="4:4" ht="15.75" hidden="1" customHeight="1" x14ac:dyDescent="0.2">
      <c r="D989" s="6"/>
    </row>
    <row r="990" spans="4:4" ht="15.75" hidden="1" customHeight="1" x14ac:dyDescent="0.2">
      <c r="D990" s="6"/>
    </row>
    <row r="991" spans="4:4" ht="15.75" hidden="1" customHeight="1" x14ac:dyDescent="0.2">
      <c r="D991" s="6"/>
    </row>
    <row r="992" spans="4:4" ht="15.75" hidden="1" customHeight="1" x14ac:dyDescent="0.2">
      <c r="D992" s="6"/>
    </row>
    <row r="993" spans="4:4" ht="15.75" hidden="1" customHeight="1" x14ac:dyDescent="0.2">
      <c r="D993" s="6"/>
    </row>
    <row r="994" spans="4:4" ht="15.75" hidden="1" customHeight="1" x14ac:dyDescent="0.2">
      <c r="D994" s="6"/>
    </row>
    <row r="995" spans="4:4" ht="15.75" hidden="1" customHeight="1" x14ac:dyDescent="0.2">
      <c r="D995" s="6"/>
    </row>
    <row r="996" spans="4:4" ht="15.75" hidden="1" customHeight="1" x14ac:dyDescent="0.2">
      <c r="D996" s="6"/>
    </row>
    <row r="997" spans="4:4" ht="15.75" hidden="1" customHeight="1" x14ac:dyDescent="0.2">
      <c r="D997" s="6"/>
    </row>
    <row r="998" spans="4:4" ht="15.75" hidden="1" customHeight="1" x14ac:dyDescent="0.2">
      <c r="D998" s="6"/>
    </row>
    <row r="999" spans="4:4" ht="15.75" hidden="1" customHeight="1" x14ac:dyDescent="0.2">
      <c r="D999" s="6"/>
    </row>
    <row r="1000" spans="4:4" ht="15.75" hidden="1" customHeight="1" x14ac:dyDescent="0.2">
      <c r="D1000" s="6"/>
    </row>
  </sheetData>
  <mergeCells count="17">
    <mergeCell ref="L22:S22"/>
    <mergeCell ref="A8:F8"/>
    <mergeCell ref="E15:F15"/>
    <mergeCell ref="B22:J22"/>
    <mergeCell ref="B23:J23"/>
    <mergeCell ref="B24:J24"/>
    <mergeCell ref="B15:D15"/>
    <mergeCell ref="B16:D16"/>
    <mergeCell ref="E16:F16"/>
    <mergeCell ref="A19:F19"/>
    <mergeCell ref="A20:F20"/>
    <mergeCell ref="H20:K20"/>
    <mergeCell ref="A1:F1"/>
    <mergeCell ref="A2:F2"/>
    <mergeCell ref="A3:F3"/>
    <mergeCell ref="A5:F5"/>
    <mergeCell ref="A6:F6"/>
  </mergeCells>
  <printOptions horizontalCentered="1"/>
  <pageMargins left="0.78740157480314965" right="0.78740157480314965" top="0.78740157480314965" bottom="0.78740157480314965" header="0" footer="0"/>
  <pageSetup paperSize="9" scale="70" orientation="landscape"/>
  <headerFooter>
    <oddHeader>&amp;R&amp;P</oddHeader>
    <oddFooter>&amp;L 00B0F0SCCAT/CFIC/SECOFC</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1000"/>
  <sheetViews>
    <sheetView showGridLines="0" workbookViewId="0"/>
  </sheetViews>
  <sheetFormatPr defaultColWidth="12.5703125" defaultRowHeight="15" customHeight="1" x14ac:dyDescent="0.2"/>
  <cols>
    <col min="1" max="1" width="5.85546875" customWidth="1"/>
    <col min="2" max="2" width="53.42578125" customWidth="1"/>
    <col min="3" max="9" width="14.7109375" customWidth="1"/>
    <col min="10" max="10" width="14.140625" hidden="1" customWidth="1"/>
    <col min="11" max="14" width="17.140625" hidden="1" customWidth="1"/>
    <col min="15" max="15" width="19.85546875" hidden="1" customWidth="1"/>
    <col min="16" max="16" width="17.140625" hidden="1" customWidth="1"/>
    <col min="17" max="17" width="34.28515625" hidden="1" customWidth="1"/>
    <col min="18" max="18" width="17.7109375" hidden="1" customWidth="1"/>
    <col min="19" max="19" width="13.42578125" hidden="1" customWidth="1"/>
    <col min="20" max="26" width="11.42578125" hidden="1" customWidth="1"/>
    <col min="27" max="29" width="12.5703125" hidden="1"/>
  </cols>
  <sheetData>
    <row r="1" spans="1:29" ht="19.5" customHeight="1" x14ac:dyDescent="0.25">
      <c r="A1" s="579" t="str">
        <f>'POSTOS e RESUMO'!A1:P1</f>
        <v>TRIBUNAL REGIONAL ELEITORAL DO PARANÁ</v>
      </c>
      <c r="B1" s="491"/>
      <c r="C1" s="491"/>
      <c r="D1" s="491"/>
      <c r="E1" s="491"/>
      <c r="F1" s="491"/>
      <c r="G1" s="491"/>
      <c r="H1" s="491"/>
      <c r="I1" s="495"/>
      <c r="J1" s="7"/>
      <c r="K1" s="7"/>
      <c r="L1" s="7"/>
      <c r="M1" s="7"/>
      <c r="N1" s="7"/>
      <c r="O1" s="7"/>
      <c r="P1" s="7"/>
      <c r="Q1" s="7"/>
      <c r="R1" s="7"/>
      <c r="S1" s="7"/>
      <c r="T1" s="7"/>
      <c r="U1" s="7"/>
      <c r="V1" s="7"/>
      <c r="W1" s="7"/>
      <c r="X1" s="7"/>
      <c r="Y1" s="7"/>
      <c r="Z1" s="7"/>
    </row>
    <row r="2" spans="1:29" ht="15" customHeight="1" x14ac:dyDescent="0.2">
      <c r="A2" s="553" t="str">
        <f>'POSTOS e RESUMO'!A2:P2</f>
        <v xml:space="preserve">PLANILHA DE CUSTOS E FORMAÇÃO DE PREÇOS - ESTIMATIVA TRE </v>
      </c>
      <c r="B2" s="491"/>
      <c r="C2" s="491"/>
      <c r="D2" s="491"/>
      <c r="E2" s="491"/>
      <c r="F2" s="491"/>
      <c r="G2" s="491"/>
      <c r="H2" s="491"/>
      <c r="I2" s="495"/>
      <c r="J2" s="206"/>
      <c r="K2" s="206"/>
      <c r="L2" s="206"/>
      <c r="M2" s="206"/>
      <c r="N2" s="206"/>
      <c r="O2" s="206"/>
      <c r="P2" s="206"/>
      <c r="Q2" s="206"/>
      <c r="R2" s="206"/>
      <c r="S2" s="206"/>
      <c r="T2" s="206"/>
      <c r="U2" s="206"/>
      <c r="V2" s="206"/>
      <c r="W2" s="206"/>
      <c r="X2" s="206"/>
      <c r="Y2" s="206"/>
      <c r="Z2" s="206"/>
      <c r="AA2" s="90"/>
      <c r="AB2" s="90"/>
      <c r="AC2" s="90"/>
    </row>
    <row r="3" spans="1:29" ht="15" customHeight="1" x14ac:dyDescent="0.2">
      <c r="A3" s="554" t="str">
        <f>'POSTOS e RESUMO'!A3:P3</f>
        <v>Médico, Psicólogo e Assistente Social</v>
      </c>
      <c r="B3" s="491"/>
      <c r="C3" s="491"/>
      <c r="D3" s="491"/>
      <c r="E3" s="491"/>
      <c r="F3" s="491"/>
      <c r="G3" s="491"/>
      <c r="H3" s="491"/>
      <c r="I3" s="495"/>
      <c r="J3" s="206"/>
      <c r="K3" s="206"/>
      <c r="L3" s="206"/>
      <c r="M3" s="206"/>
      <c r="N3" s="206"/>
      <c r="O3" s="206"/>
      <c r="P3" s="206"/>
      <c r="Q3" s="206"/>
      <c r="R3" s="206"/>
      <c r="S3" s="206"/>
      <c r="T3" s="206"/>
      <c r="U3" s="206"/>
      <c r="V3" s="206"/>
      <c r="W3" s="206"/>
      <c r="X3" s="206"/>
      <c r="Y3" s="206"/>
      <c r="Z3" s="206"/>
      <c r="AA3" s="90"/>
      <c r="AB3" s="90"/>
      <c r="AC3" s="90"/>
    </row>
    <row r="4" spans="1:29" ht="12.75" customHeight="1" x14ac:dyDescent="0.2">
      <c r="A4" s="207"/>
      <c r="B4" s="208"/>
      <c r="C4" s="207"/>
      <c r="D4" s="207"/>
      <c r="E4" s="207"/>
      <c r="F4" s="207"/>
      <c r="G4" s="207"/>
      <c r="H4" s="207"/>
      <c r="I4" s="207"/>
      <c r="J4" s="7"/>
      <c r="K4" s="7"/>
      <c r="L4" s="7"/>
      <c r="M4" s="7"/>
      <c r="N4" s="7"/>
      <c r="O4" s="7"/>
      <c r="P4" s="7"/>
      <c r="Q4" s="7"/>
      <c r="R4" s="7"/>
      <c r="S4" s="7"/>
      <c r="T4" s="7"/>
      <c r="U4" s="7"/>
      <c r="V4" s="7"/>
      <c r="W4" s="7"/>
      <c r="X4" s="7"/>
      <c r="Y4" s="7"/>
      <c r="Z4" s="7"/>
    </row>
    <row r="5" spans="1:29" ht="15" customHeight="1" x14ac:dyDescent="0.2">
      <c r="A5" s="580" t="str">
        <f>'POSTOS e RESUMO'!A8:P8</f>
        <v>NOME DA EMPRESA</v>
      </c>
      <c r="B5" s="505"/>
      <c r="C5" s="505"/>
      <c r="D5" s="505"/>
      <c r="E5" s="505"/>
      <c r="F5" s="505"/>
      <c r="G5" s="505"/>
      <c r="H5" s="505"/>
      <c r="I5" s="517"/>
      <c r="J5" s="206"/>
      <c r="K5" s="206"/>
      <c r="L5" s="206"/>
      <c r="M5" s="206"/>
      <c r="N5" s="206"/>
      <c r="O5" s="206"/>
      <c r="P5" s="206"/>
      <c r="Q5" s="206"/>
      <c r="R5" s="206"/>
      <c r="S5" s="206"/>
      <c r="T5" s="206"/>
      <c r="U5" s="206"/>
      <c r="V5" s="206"/>
      <c r="W5" s="206"/>
      <c r="X5" s="206"/>
      <c r="Y5" s="206"/>
      <c r="Z5" s="206"/>
      <c r="AA5" s="90"/>
      <c r="AB5" s="90"/>
      <c r="AC5" s="90"/>
    </row>
    <row r="6" spans="1:29" ht="15" customHeight="1" x14ac:dyDescent="0.2">
      <c r="A6" s="581" t="str">
        <f>'POSTOS e RESUMO'!A9:P9</f>
        <v>CNPJ</v>
      </c>
      <c r="B6" s="519"/>
      <c r="C6" s="519"/>
      <c r="D6" s="519"/>
      <c r="E6" s="519"/>
      <c r="F6" s="519"/>
      <c r="G6" s="519"/>
      <c r="H6" s="519"/>
      <c r="I6" s="488"/>
      <c r="J6" s="206"/>
      <c r="K6" s="206"/>
      <c r="L6" s="206"/>
      <c r="M6" s="206"/>
      <c r="N6" s="206"/>
      <c r="O6" s="206"/>
      <c r="P6" s="206"/>
      <c r="Q6" s="206"/>
      <c r="R6" s="206"/>
      <c r="S6" s="206"/>
      <c r="T6" s="206"/>
      <c r="U6" s="206"/>
      <c r="V6" s="206"/>
      <c r="W6" s="206"/>
      <c r="X6" s="206"/>
      <c r="Y6" s="206"/>
      <c r="Z6" s="206"/>
      <c r="AA6" s="90"/>
      <c r="AB6" s="90"/>
      <c r="AC6" s="90"/>
    </row>
    <row r="7" spans="1:29" ht="12.75" customHeight="1" x14ac:dyDescent="0.2">
      <c r="A7" s="582"/>
      <c r="B7" s="499"/>
      <c r="C7" s="499"/>
      <c r="D7" s="499"/>
      <c r="E7" s="499"/>
      <c r="F7" s="499"/>
      <c r="G7" s="499"/>
      <c r="H7" s="499"/>
      <c r="I7" s="499"/>
      <c r="J7" s="7"/>
      <c r="K7" s="7"/>
      <c r="L7" s="7"/>
      <c r="M7" s="7"/>
      <c r="N7" s="7"/>
      <c r="O7" s="7"/>
      <c r="P7" s="7"/>
      <c r="Q7" s="7"/>
      <c r="R7" s="7"/>
      <c r="S7" s="7"/>
      <c r="T7" s="7"/>
      <c r="U7" s="7"/>
      <c r="V7" s="7"/>
      <c r="W7" s="7"/>
      <c r="X7" s="7"/>
      <c r="Y7" s="7"/>
      <c r="Z7" s="7"/>
    </row>
    <row r="8" spans="1:29" ht="30" customHeight="1" x14ac:dyDescent="0.2">
      <c r="A8" s="539" t="s">
        <v>187</v>
      </c>
      <c r="B8" s="521"/>
      <c r="C8" s="521"/>
      <c r="D8" s="521"/>
      <c r="E8" s="521"/>
      <c r="F8" s="521"/>
      <c r="G8" s="521"/>
      <c r="H8" s="521"/>
      <c r="I8" s="522"/>
      <c r="J8" s="7"/>
      <c r="K8" s="7"/>
      <c r="L8" s="7"/>
      <c r="M8" s="7"/>
      <c r="N8" s="7"/>
      <c r="O8" s="7"/>
      <c r="P8" s="7"/>
      <c r="Q8" s="7"/>
      <c r="R8" s="7"/>
      <c r="S8" s="7"/>
      <c r="T8" s="7"/>
      <c r="U8" s="7"/>
      <c r="V8" s="7"/>
      <c r="W8" s="7"/>
      <c r="X8" s="7"/>
      <c r="Y8" s="7"/>
      <c r="Z8" s="7"/>
    </row>
    <row r="9" spans="1:29" ht="12.75" customHeight="1" x14ac:dyDescent="0.2">
      <c r="A9" s="7"/>
      <c r="B9" s="209"/>
      <c r="C9" s="7"/>
      <c r="D9" s="7"/>
      <c r="E9" s="7"/>
      <c r="F9" s="7"/>
      <c r="G9" s="7"/>
      <c r="H9" s="7"/>
      <c r="I9" s="7"/>
      <c r="J9" s="7"/>
      <c r="K9" s="7"/>
      <c r="L9" s="7"/>
      <c r="M9" s="7"/>
      <c r="N9" s="7"/>
      <c r="O9" s="7"/>
      <c r="P9" s="7"/>
      <c r="Q9" s="7"/>
      <c r="R9" s="7"/>
      <c r="S9" s="7"/>
      <c r="T9" s="7"/>
      <c r="U9" s="7"/>
      <c r="V9" s="7"/>
      <c r="W9" s="7"/>
      <c r="X9" s="7"/>
      <c r="Y9" s="7"/>
      <c r="Z9" s="7"/>
    </row>
    <row r="10" spans="1:29" ht="25.5" customHeight="1" x14ac:dyDescent="0.2">
      <c r="A10" s="244" t="s">
        <v>12</v>
      </c>
      <c r="B10" s="245" t="s">
        <v>13</v>
      </c>
      <c r="C10" s="246" t="str">
        <f>'POSTOS e RESUMO'!C11</f>
        <v>Carga Horária Semanal</v>
      </c>
      <c r="D10" s="247"/>
      <c r="E10" s="7"/>
      <c r="F10" s="7"/>
      <c r="G10" s="7"/>
      <c r="H10" s="7"/>
      <c r="I10" s="216"/>
      <c r="J10" s="7"/>
      <c r="K10" s="7"/>
      <c r="L10" s="7"/>
      <c r="M10" s="7"/>
      <c r="N10" s="7"/>
      <c r="O10" s="7"/>
      <c r="P10" s="7"/>
      <c r="Q10" s="7"/>
      <c r="R10" s="7"/>
      <c r="S10" s="7"/>
      <c r="T10" s="7"/>
      <c r="U10" s="7"/>
      <c r="V10" s="7"/>
      <c r="W10" s="7"/>
      <c r="X10" s="7"/>
      <c r="Y10" s="7"/>
      <c r="Z10" s="7"/>
    </row>
    <row r="11" spans="1:29" ht="19.5" customHeight="1" x14ac:dyDescent="0.2">
      <c r="A11" s="25">
        <v>1</v>
      </c>
      <c r="B11" s="217" t="str">
        <f>'POSTOS e RESUMO'!B40</f>
        <v xml:space="preserve">Médico - CBO 2251-25 </v>
      </c>
      <c r="C11" s="248">
        <f>'POSTOS e RESUMO'!C40</f>
        <v>20</v>
      </c>
      <c r="D11" s="224"/>
      <c r="E11" s="7"/>
      <c r="F11" s="7"/>
      <c r="G11" s="7"/>
      <c r="H11" s="7"/>
      <c r="I11" s="7"/>
      <c r="J11" s="7"/>
      <c r="K11" s="7"/>
      <c r="L11" s="7"/>
      <c r="M11" s="7"/>
      <c r="N11" s="7"/>
      <c r="O11" s="7"/>
      <c r="P11" s="7"/>
      <c r="Q11" s="7"/>
      <c r="R11" s="7"/>
      <c r="S11" s="7"/>
      <c r="T11" s="7"/>
      <c r="U11" s="7"/>
      <c r="V11" s="7"/>
      <c r="W11" s="7"/>
      <c r="X11" s="7"/>
      <c r="Y11" s="7"/>
      <c r="Z11" s="7"/>
    </row>
    <row r="12" spans="1:29" ht="19.5" customHeight="1" x14ac:dyDescent="0.2">
      <c r="A12" s="249">
        <v>2</v>
      </c>
      <c r="B12" s="250" t="str">
        <f>'POSTOS e RESUMO'!B41</f>
        <v>Psicólogo - CBO 2515-10 (Organizacional) ou 2515-40 (Clínico)</v>
      </c>
      <c r="C12" s="251">
        <f>'POSTOS e RESUMO'!C41</f>
        <v>30</v>
      </c>
      <c r="D12" s="224"/>
      <c r="E12" s="7"/>
      <c r="F12" s="7"/>
      <c r="G12" s="7"/>
      <c r="H12" s="7"/>
      <c r="I12" s="7"/>
      <c r="J12" s="7"/>
      <c r="K12" s="7"/>
      <c r="L12" s="7"/>
      <c r="M12" s="7"/>
      <c r="N12" s="7"/>
      <c r="O12" s="7"/>
      <c r="P12" s="7"/>
      <c r="Q12" s="7"/>
      <c r="R12" s="7"/>
      <c r="S12" s="7"/>
      <c r="T12" s="7"/>
      <c r="U12" s="7"/>
      <c r="V12" s="7"/>
      <c r="W12" s="7"/>
      <c r="X12" s="7"/>
      <c r="Y12" s="7"/>
      <c r="Z12" s="7"/>
    </row>
    <row r="13" spans="1:29" ht="19.5" customHeight="1" x14ac:dyDescent="0.2">
      <c r="A13" s="25">
        <v>3</v>
      </c>
      <c r="B13" s="217" t="str">
        <f>'POSTOS e RESUMO'!B42</f>
        <v>Assistente Social - CBO 2516-05</v>
      </c>
      <c r="C13" s="248">
        <f>'POSTOS e RESUMO'!C42</f>
        <v>30</v>
      </c>
      <c r="D13" s="224"/>
      <c r="E13" s="7"/>
      <c r="F13" s="7"/>
      <c r="G13" s="7"/>
      <c r="H13" s="7"/>
      <c r="I13" s="7"/>
      <c r="J13" s="7"/>
      <c r="K13" s="7"/>
      <c r="L13" s="7"/>
      <c r="M13" s="7"/>
      <c r="N13" s="7"/>
      <c r="O13" s="7"/>
      <c r="P13" s="7"/>
      <c r="Q13" s="7"/>
      <c r="R13" s="7"/>
      <c r="S13" s="7"/>
      <c r="T13" s="7"/>
      <c r="U13" s="7"/>
      <c r="V13" s="7"/>
      <c r="W13" s="7"/>
      <c r="X13" s="7"/>
      <c r="Y13" s="7"/>
      <c r="Z13" s="7"/>
    </row>
    <row r="14" spans="1:29" ht="25.5" customHeight="1" x14ac:dyDescent="0.25">
      <c r="A14" s="585" t="s">
        <v>188</v>
      </c>
      <c r="B14" s="586"/>
      <c r="C14" s="586"/>
      <c r="D14" s="586"/>
      <c r="E14" s="586"/>
      <c r="F14" s="586"/>
      <c r="G14" s="586"/>
      <c r="H14" s="586"/>
      <c r="I14" s="587"/>
      <c r="J14" s="252"/>
      <c r="K14" s="72"/>
      <c r="L14" s="72"/>
      <c r="M14" s="72"/>
      <c r="N14" s="72"/>
      <c r="O14" s="72"/>
      <c r="P14" s="72"/>
      <c r="Q14" s="253"/>
      <c r="R14" s="7"/>
      <c r="S14" s="7"/>
      <c r="T14" s="7"/>
      <c r="U14" s="7"/>
      <c r="V14" s="7"/>
      <c r="W14" s="7"/>
      <c r="X14" s="7"/>
      <c r="Y14" s="7"/>
      <c r="Z14" s="7"/>
    </row>
    <row r="15" spans="1:29" ht="60" customHeight="1" x14ac:dyDescent="0.2">
      <c r="A15" s="583" t="s">
        <v>12</v>
      </c>
      <c r="B15" s="584" t="s">
        <v>13</v>
      </c>
      <c r="C15" s="584" t="s">
        <v>189</v>
      </c>
      <c r="D15" s="478" t="s">
        <v>190</v>
      </c>
      <c r="E15" s="254" t="s">
        <v>191</v>
      </c>
      <c r="F15" s="254" t="s">
        <v>192</v>
      </c>
      <c r="G15" s="588" t="s">
        <v>15</v>
      </c>
      <c r="H15" s="255" t="s">
        <v>157</v>
      </c>
      <c r="I15" s="478" t="s">
        <v>193</v>
      </c>
      <c r="J15" s="252"/>
      <c r="K15" s="72"/>
      <c r="L15" s="72"/>
      <c r="M15" s="72"/>
      <c r="N15" s="72"/>
      <c r="O15" s="72"/>
      <c r="P15" s="72"/>
      <c r="Q15" s="253"/>
      <c r="R15" s="236"/>
      <c r="S15" s="206"/>
      <c r="T15" s="206"/>
      <c r="U15" s="206"/>
      <c r="V15" s="206"/>
      <c r="W15" s="206"/>
      <c r="X15" s="206"/>
      <c r="Y15" s="206"/>
      <c r="Z15" s="206"/>
      <c r="AA15" s="90"/>
      <c r="AB15" s="90"/>
      <c r="AC15" s="90"/>
    </row>
    <row r="16" spans="1:29" ht="15" customHeight="1" x14ac:dyDescent="0.2">
      <c r="A16" s="567"/>
      <c r="B16" s="567"/>
      <c r="C16" s="465"/>
      <c r="D16" s="465"/>
      <c r="E16" s="256">
        <v>0.2</v>
      </c>
      <c r="F16" s="256">
        <f>E48/100</f>
        <v>0</v>
      </c>
      <c r="G16" s="465"/>
      <c r="H16" s="256">
        <f>CITL!B17</f>
        <v>0</v>
      </c>
      <c r="I16" s="465"/>
      <c r="J16" s="252"/>
      <c r="K16" s="72"/>
      <c r="L16" s="72"/>
      <c r="M16" s="72"/>
      <c r="N16" s="72"/>
      <c r="O16" s="72"/>
      <c r="P16" s="72"/>
      <c r="Q16" s="253"/>
      <c r="R16" s="236"/>
      <c r="S16" s="7"/>
      <c r="T16" s="7"/>
      <c r="U16" s="7"/>
      <c r="V16" s="7"/>
      <c r="W16" s="7"/>
      <c r="X16" s="7"/>
      <c r="Y16" s="7"/>
      <c r="Z16" s="7"/>
    </row>
    <row r="17" spans="1:26" ht="15" customHeight="1" x14ac:dyDescent="0.2">
      <c r="A17" s="25">
        <v>1</v>
      </c>
      <c r="B17" s="217" t="str">
        <f t="shared" ref="B17:B19" si="0">B11</f>
        <v xml:space="preserve">Médico - CBO 2251-25 </v>
      </c>
      <c r="C17" s="257">
        <f>'POSTOS e RESUMO'!$D$15+'POSTOS e RESUMO'!$D$33</f>
        <v>0</v>
      </c>
      <c r="D17" s="30">
        <f t="shared" ref="D17:D19" si="1">(C17/(C11*5))*1.5</f>
        <v>0</v>
      </c>
      <c r="E17" s="30">
        <f t="shared" ref="E17:E19" si="2">D17*$E$16</f>
        <v>0</v>
      </c>
      <c r="F17" s="30">
        <f t="shared" ref="F17:F19" si="3">(D17+E17)*$F$16</f>
        <v>0</v>
      </c>
      <c r="G17" s="30">
        <f t="shared" ref="G17:G19" si="4">D17+E17+F17</f>
        <v>0</v>
      </c>
      <c r="H17" s="30">
        <f t="shared" ref="H17:H19" si="5">G17*$H$16</f>
        <v>0</v>
      </c>
      <c r="I17" s="258">
        <f t="shared" ref="I17:I19" si="6">ROUND((G17+H17),2)</f>
        <v>0</v>
      </c>
      <c r="J17" s="252"/>
      <c r="K17" s="72"/>
      <c r="L17" s="72"/>
      <c r="M17" s="72"/>
      <c r="N17" s="72"/>
      <c r="O17" s="72"/>
      <c r="P17" s="72"/>
      <c r="Q17" s="253"/>
      <c r="R17" s="236"/>
      <c r="S17" s="7"/>
      <c r="T17" s="7"/>
      <c r="U17" s="7"/>
      <c r="V17" s="7"/>
      <c r="W17" s="7"/>
      <c r="X17" s="7"/>
      <c r="Y17" s="7"/>
      <c r="Z17" s="7"/>
    </row>
    <row r="18" spans="1:26" ht="15" customHeight="1" x14ac:dyDescent="0.2">
      <c r="A18" s="25">
        <v>2</v>
      </c>
      <c r="B18" s="217" t="str">
        <f t="shared" si="0"/>
        <v>Psicólogo - CBO 2515-10 (Organizacional) ou 2515-40 (Clínico)</v>
      </c>
      <c r="C18" s="257">
        <f>'POSTOS e RESUMO'!$D$24</f>
        <v>0</v>
      </c>
      <c r="D18" s="30">
        <f t="shared" si="1"/>
        <v>0</v>
      </c>
      <c r="E18" s="30">
        <f t="shared" si="2"/>
        <v>0</v>
      </c>
      <c r="F18" s="30">
        <f t="shared" si="3"/>
        <v>0</v>
      </c>
      <c r="G18" s="30">
        <f t="shared" si="4"/>
        <v>0</v>
      </c>
      <c r="H18" s="30">
        <f t="shared" si="5"/>
        <v>0</v>
      </c>
      <c r="I18" s="258">
        <f t="shared" si="6"/>
        <v>0</v>
      </c>
      <c r="J18" s="252"/>
      <c r="K18" s="72"/>
      <c r="L18" s="72"/>
      <c r="M18" s="72"/>
      <c r="N18" s="72"/>
      <c r="O18" s="72"/>
      <c r="P18" s="72"/>
      <c r="Q18" s="253"/>
      <c r="R18" s="236"/>
      <c r="S18" s="7"/>
      <c r="T18" s="7"/>
      <c r="U18" s="7"/>
      <c r="V18" s="7"/>
      <c r="W18" s="7"/>
      <c r="X18" s="7"/>
      <c r="Y18" s="7"/>
      <c r="Z18" s="7"/>
    </row>
    <row r="19" spans="1:26" ht="15" customHeight="1" x14ac:dyDescent="0.2">
      <c r="A19" s="25">
        <v>3</v>
      </c>
      <c r="B19" s="217" t="str">
        <f t="shared" si="0"/>
        <v>Assistente Social - CBO 2516-05</v>
      </c>
      <c r="C19" s="257">
        <f>'POSTOS e RESUMO'!$D$33</f>
        <v>0</v>
      </c>
      <c r="D19" s="30">
        <f t="shared" si="1"/>
        <v>0</v>
      </c>
      <c r="E19" s="30">
        <f t="shared" si="2"/>
        <v>0</v>
      </c>
      <c r="F19" s="30">
        <f t="shared" si="3"/>
        <v>0</v>
      </c>
      <c r="G19" s="30">
        <f t="shared" si="4"/>
        <v>0</v>
      </c>
      <c r="H19" s="30">
        <f t="shared" si="5"/>
        <v>0</v>
      </c>
      <c r="I19" s="258">
        <f t="shared" si="6"/>
        <v>0</v>
      </c>
      <c r="J19" s="252"/>
      <c r="K19" s="72"/>
      <c r="L19" s="72"/>
      <c r="M19" s="72"/>
      <c r="N19" s="72"/>
      <c r="O19" s="72"/>
      <c r="P19" s="72"/>
      <c r="Q19" s="253"/>
      <c r="R19" s="236"/>
      <c r="S19" s="7"/>
      <c r="T19" s="7"/>
      <c r="U19" s="7"/>
      <c r="V19" s="7"/>
      <c r="W19" s="7"/>
      <c r="X19" s="7"/>
      <c r="Y19" s="7"/>
      <c r="Z19" s="7"/>
    </row>
    <row r="20" spans="1:26" ht="25.5" customHeight="1" x14ac:dyDescent="0.25">
      <c r="A20" s="585" t="s">
        <v>194</v>
      </c>
      <c r="B20" s="586"/>
      <c r="C20" s="586"/>
      <c r="D20" s="586"/>
      <c r="E20" s="586"/>
      <c r="F20" s="586"/>
      <c r="G20" s="586"/>
      <c r="H20" s="586"/>
      <c r="I20" s="587"/>
      <c r="J20" s="7"/>
      <c r="K20" s="7"/>
      <c r="L20" s="7"/>
      <c r="M20" s="7"/>
      <c r="N20" s="7"/>
      <c r="O20" s="7"/>
      <c r="P20" s="7"/>
      <c r="Q20" s="7"/>
      <c r="R20" s="7"/>
      <c r="S20" s="7"/>
      <c r="T20" s="7"/>
      <c r="U20" s="7"/>
      <c r="V20" s="7"/>
      <c r="W20" s="7"/>
      <c r="X20" s="7"/>
      <c r="Y20" s="7"/>
      <c r="Z20" s="7"/>
    </row>
    <row r="21" spans="1:26" ht="60" customHeight="1" x14ac:dyDescent="0.2">
      <c r="A21" s="583" t="s">
        <v>12</v>
      </c>
      <c r="B21" s="584" t="s">
        <v>13</v>
      </c>
      <c r="C21" s="583" t="s">
        <v>195</v>
      </c>
      <c r="D21" s="478" t="s">
        <v>196</v>
      </c>
      <c r="E21" s="254" t="s">
        <v>191</v>
      </c>
      <c r="F21" s="254" t="s">
        <v>192</v>
      </c>
      <c r="G21" s="588" t="s">
        <v>15</v>
      </c>
      <c r="H21" s="255" t="s">
        <v>157</v>
      </c>
      <c r="I21" s="478" t="s">
        <v>197</v>
      </c>
      <c r="J21" s="252"/>
      <c r="K21" s="72"/>
      <c r="L21" s="72"/>
      <c r="M21" s="72"/>
      <c r="N21" s="72"/>
      <c r="O21" s="72"/>
      <c r="P21" s="72"/>
      <c r="Q21" s="253"/>
      <c r="R21" s="236"/>
      <c r="S21" s="7"/>
      <c r="T21" s="7"/>
      <c r="U21" s="7"/>
      <c r="V21" s="7"/>
      <c r="W21" s="7"/>
      <c r="X21" s="7"/>
      <c r="Y21" s="7"/>
      <c r="Z21" s="7"/>
    </row>
    <row r="22" spans="1:26" ht="12.75" customHeight="1" x14ac:dyDescent="0.2">
      <c r="A22" s="567"/>
      <c r="B22" s="567"/>
      <c r="C22" s="465"/>
      <c r="D22" s="465"/>
      <c r="E22" s="256">
        <v>0.2</v>
      </c>
      <c r="F22" s="256">
        <f>E48/100</f>
        <v>0</v>
      </c>
      <c r="G22" s="465"/>
      <c r="H22" s="256">
        <f>CITL!B17</f>
        <v>0</v>
      </c>
      <c r="I22" s="465"/>
      <c r="J22" s="252"/>
      <c r="K22" s="72"/>
      <c r="L22" s="72"/>
      <c r="M22" s="72"/>
      <c r="N22" s="72"/>
      <c r="O22" s="72"/>
      <c r="P22" s="72"/>
      <c r="Q22" s="253"/>
      <c r="R22" s="236"/>
      <c r="S22" s="7"/>
      <c r="T22" s="7"/>
      <c r="U22" s="7"/>
      <c r="V22" s="7"/>
      <c r="W22" s="7"/>
      <c r="X22" s="7"/>
      <c r="Y22" s="7"/>
      <c r="Z22" s="7"/>
    </row>
    <row r="23" spans="1:26" ht="15" customHeight="1" x14ac:dyDescent="0.2">
      <c r="A23" s="25">
        <v>1</v>
      </c>
      <c r="B23" s="217" t="str">
        <f t="shared" ref="B23:B25" si="7">B11</f>
        <v xml:space="preserve">Médico - CBO 2251-25 </v>
      </c>
      <c r="C23" s="257">
        <f>'POSTOS e RESUMO'!$D$15+'POSTOS e RESUMO'!$D$33</f>
        <v>0</v>
      </c>
      <c r="D23" s="30">
        <f t="shared" ref="D23:D25" si="8">(C23/(C11*5))*2</f>
        <v>0</v>
      </c>
      <c r="E23" s="30">
        <f t="shared" ref="E23:E25" si="9">D23*$E$22</f>
        <v>0</v>
      </c>
      <c r="F23" s="30">
        <f t="shared" ref="F23:F25" si="10">(D23+E23)*$F$22</f>
        <v>0</v>
      </c>
      <c r="G23" s="30">
        <f t="shared" ref="G23:G25" si="11">D23+E23+F23</f>
        <v>0</v>
      </c>
      <c r="H23" s="30">
        <f t="shared" ref="H23:H25" si="12">G23*$H$22</f>
        <v>0</v>
      </c>
      <c r="I23" s="258">
        <f t="shared" ref="I23:I25" si="13">ROUND((G23+H23),2)</f>
        <v>0</v>
      </c>
      <c r="J23" s="252"/>
      <c r="K23" s="72"/>
      <c r="L23" s="72"/>
      <c r="M23" s="252"/>
      <c r="N23" s="72"/>
      <c r="O23" s="72"/>
      <c r="P23" s="72"/>
      <c r="Q23" s="253"/>
      <c r="R23" s="236"/>
      <c r="S23" s="7"/>
      <c r="T23" s="7"/>
      <c r="U23" s="7"/>
      <c r="V23" s="7"/>
      <c r="W23" s="7"/>
      <c r="X23" s="7"/>
      <c r="Y23" s="7"/>
      <c r="Z23" s="7"/>
    </row>
    <row r="24" spans="1:26" ht="15" customHeight="1" x14ac:dyDescent="0.2">
      <c r="A24" s="25">
        <v>2</v>
      </c>
      <c r="B24" s="217" t="str">
        <f t="shared" si="7"/>
        <v>Psicólogo - CBO 2515-10 (Organizacional) ou 2515-40 (Clínico)</v>
      </c>
      <c r="C24" s="257">
        <f>'POSTOS e RESUMO'!$D$24</f>
        <v>0</v>
      </c>
      <c r="D24" s="30">
        <f t="shared" si="8"/>
        <v>0</v>
      </c>
      <c r="E24" s="30">
        <f t="shared" si="9"/>
        <v>0</v>
      </c>
      <c r="F24" s="30">
        <f t="shared" si="10"/>
        <v>0</v>
      </c>
      <c r="G24" s="30">
        <f t="shared" si="11"/>
        <v>0</v>
      </c>
      <c r="H24" s="30">
        <f t="shared" si="12"/>
        <v>0</v>
      </c>
      <c r="I24" s="258">
        <f t="shared" si="13"/>
        <v>0</v>
      </c>
      <c r="J24" s="252"/>
      <c r="K24" s="72"/>
      <c r="L24" s="72"/>
      <c r="M24" s="252"/>
      <c r="N24" s="72"/>
      <c r="O24" s="72"/>
      <c r="P24" s="72"/>
      <c r="Q24" s="253"/>
      <c r="R24" s="236"/>
      <c r="S24" s="7"/>
      <c r="T24" s="7"/>
      <c r="U24" s="7"/>
      <c r="V24" s="7"/>
      <c r="W24" s="7"/>
      <c r="X24" s="7"/>
      <c r="Y24" s="7"/>
      <c r="Z24" s="7"/>
    </row>
    <row r="25" spans="1:26" ht="15" customHeight="1" x14ac:dyDescent="0.2">
      <c r="A25" s="25">
        <v>3</v>
      </c>
      <c r="B25" s="217" t="str">
        <f t="shared" si="7"/>
        <v>Assistente Social - CBO 2516-05</v>
      </c>
      <c r="C25" s="257">
        <f>'POSTOS e RESUMO'!$D$33</f>
        <v>0</v>
      </c>
      <c r="D25" s="30">
        <f t="shared" si="8"/>
        <v>0</v>
      </c>
      <c r="E25" s="30">
        <f t="shared" si="9"/>
        <v>0</v>
      </c>
      <c r="F25" s="30">
        <f t="shared" si="10"/>
        <v>0</v>
      </c>
      <c r="G25" s="30">
        <f t="shared" si="11"/>
        <v>0</v>
      </c>
      <c r="H25" s="30">
        <f t="shared" si="12"/>
        <v>0</v>
      </c>
      <c r="I25" s="258">
        <f t="shared" si="13"/>
        <v>0</v>
      </c>
      <c r="J25" s="252"/>
      <c r="K25" s="72"/>
      <c r="L25" s="72"/>
      <c r="M25" s="252"/>
      <c r="N25" s="72"/>
      <c r="O25" s="72"/>
      <c r="P25" s="72"/>
      <c r="Q25" s="253"/>
      <c r="R25" s="236"/>
      <c r="S25" s="7"/>
      <c r="T25" s="7"/>
      <c r="U25" s="7"/>
      <c r="V25" s="7"/>
      <c r="W25" s="7"/>
      <c r="X25" s="7"/>
      <c r="Y25" s="7"/>
      <c r="Z25" s="7"/>
    </row>
    <row r="26" spans="1:26" ht="25.5" customHeight="1" x14ac:dyDescent="0.25">
      <c r="A26" s="590" t="s">
        <v>198</v>
      </c>
      <c r="B26" s="591"/>
      <c r="C26" s="591"/>
      <c r="D26" s="591"/>
      <c r="E26" s="591"/>
      <c r="F26" s="591"/>
      <c r="G26" s="591"/>
      <c r="H26" s="591"/>
      <c r="I26" s="592"/>
      <c r="J26" s="252"/>
      <c r="K26" s="72"/>
      <c r="L26" s="72"/>
      <c r="M26" s="72"/>
      <c r="N26" s="72"/>
      <c r="O26" s="72"/>
      <c r="P26" s="72"/>
      <c r="Q26" s="253"/>
      <c r="R26" s="236"/>
      <c r="S26" s="7"/>
      <c r="T26" s="7"/>
      <c r="U26" s="7"/>
      <c r="V26" s="7"/>
      <c r="W26" s="7"/>
      <c r="X26" s="7"/>
      <c r="Y26" s="7"/>
      <c r="Z26" s="7"/>
    </row>
    <row r="27" spans="1:26" ht="60" customHeight="1" x14ac:dyDescent="0.2">
      <c r="A27" s="583" t="s">
        <v>12</v>
      </c>
      <c r="B27" s="584" t="s">
        <v>13</v>
      </c>
      <c r="C27" s="577" t="s">
        <v>21</v>
      </c>
      <c r="D27" s="589" t="s">
        <v>199</v>
      </c>
      <c r="E27" s="259" t="s">
        <v>191</v>
      </c>
      <c r="F27" s="259" t="s">
        <v>192</v>
      </c>
      <c r="G27" s="568" t="s">
        <v>15</v>
      </c>
      <c r="H27" s="260" t="s">
        <v>157</v>
      </c>
      <c r="I27" s="569" t="s">
        <v>200</v>
      </c>
      <c r="J27" s="252"/>
      <c r="K27" s="72"/>
      <c r="L27" s="72"/>
      <c r="M27" s="72"/>
      <c r="N27" s="72"/>
      <c r="O27" s="72"/>
      <c r="P27" s="72"/>
      <c r="Q27" s="253"/>
      <c r="R27" s="236"/>
      <c r="S27" s="7"/>
      <c r="T27" s="7"/>
      <c r="U27" s="7"/>
      <c r="V27" s="7"/>
      <c r="W27" s="7"/>
      <c r="X27" s="7"/>
      <c r="Y27" s="7"/>
      <c r="Z27" s="7"/>
    </row>
    <row r="28" spans="1:26" ht="12.75" customHeight="1" x14ac:dyDescent="0.2">
      <c r="A28" s="567"/>
      <c r="B28" s="567"/>
      <c r="C28" s="465"/>
      <c r="D28" s="465"/>
      <c r="E28" s="256">
        <v>0.2</v>
      </c>
      <c r="F28" s="256">
        <f>E48/100</f>
        <v>0</v>
      </c>
      <c r="G28" s="465"/>
      <c r="H28" s="256">
        <f>CITL!B17</f>
        <v>0</v>
      </c>
      <c r="I28" s="465"/>
      <c r="J28" s="252"/>
      <c r="K28" s="72"/>
      <c r="L28" s="72"/>
      <c r="M28" s="72"/>
      <c r="N28" s="72"/>
      <c r="O28" s="72"/>
      <c r="P28" s="72"/>
      <c r="Q28" s="253"/>
      <c r="R28" s="236"/>
      <c r="S28" s="7"/>
      <c r="T28" s="7"/>
      <c r="U28" s="7"/>
      <c r="V28" s="7"/>
      <c r="W28" s="7"/>
      <c r="X28" s="7"/>
      <c r="Y28" s="7"/>
      <c r="Z28" s="7"/>
    </row>
    <row r="29" spans="1:26" ht="15.75" customHeight="1" x14ac:dyDescent="0.2">
      <c r="A29" s="25">
        <v>1</v>
      </c>
      <c r="B29" s="217" t="str">
        <f t="shared" ref="B29:B31" si="14">B11</f>
        <v xml:space="preserve">Médico - CBO 2251-25 </v>
      </c>
      <c r="C29" s="257">
        <f>'POSTOS e RESUMO'!$D$15+'POSTOS e RESUMO'!$D$33</f>
        <v>0</v>
      </c>
      <c r="D29" s="30">
        <f t="shared" ref="D29:D31" si="15">(((C29/(C11*5))*1.1428571)*1.2)*1.5</f>
        <v>0</v>
      </c>
      <c r="E29" s="30">
        <f t="shared" ref="E29:E31" si="16">D29*$E$28</f>
        <v>0</v>
      </c>
      <c r="F29" s="30">
        <f t="shared" ref="F29:F31" si="17">(D29+E29)*$F$28</f>
        <v>0</v>
      </c>
      <c r="G29" s="30">
        <f t="shared" ref="G29:G31" si="18">D29+E29+F29</f>
        <v>0</v>
      </c>
      <c r="H29" s="30">
        <f t="shared" ref="H29:H31" si="19">G29*$H$28</f>
        <v>0</v>
      </c>
      <c r="I29" s="258">
        <f t="shared" ref="I29:I31" si="20">ROUND((G29+H29),2)</f>
        <v>0</v>
      </c>
      <c r="J29" s="252"/>
      <c r="K29" s="72"/>
      <c r="L29" s="72"/>
      <c r="M29" s="72"/>
      <c r="N29" s="72"/>
      <c r="O29" s="72"/>
      <c r="P29" s="72"/>
      <c r="Q29" s="253"/>
      <c r="R29" s="236"/>
      <c r="S29" s="7"/>
      <c r="T29" s="7"/>
      <c r="U29" s="7"/>
      <c r="V29" s="7"/>
      <c r="W29" s="7"/>
      <c r="X29" s="7"/>
      <c r="Y29" s="7"/>
      <c r="Z29" s="7"/>
    </row>
    <row r="30" spans="1:26" ht="15.75" customHeight="1" x14ac:dyDescent="0.2">
      <c r="A30" s="25">
        <v>2</v>
      </c>
      <c r="B30" s="217" t="str">
        <f t="shared" si="14"/>
        <v>Psicólogo - CBO 2515-10 (Organizacional) ou 2515-40 (Clínico)</v>
      </c>
      <c r="C30" s="257">
        <f>'POSTOS e RESUMO'!$D$24</f>
        <v>0</v>
      </c>
      <c r="D30" s="30">
        <f t="shared" si="15"/>
        <v>0</v>
      </c>
      <c r="E30" s="30">
        <f t="shared" si="16"/>
        <v>0</v>
      </c>
      <c r="F30" s="30">
        <f t="shared" si="17"/>
        <v>0</v>
      </c>
      <c r="G30" s="30">
        <f t="shared" si="18"/>
        <v>0</v>
      </c>
      <c r="H30" s="30">
        <f t="shared" si="19"/>
        <v>0</v>
      </c>
      <c r="I30" s="258">
        <f t="shared" si="20"/>
        <v>0</v>
      </c>
      <c r="J30" s="252"/>
      <c r="K30" s="72"/>
      <c r="L30" s="72"/>
      <c r="M30" s="72"/>
      <c r="N30" s="72"/>
      <c r="O30" s="72"/>
      <c r="P30" s="72"/>
      <c r="Q30" s="253"/>
      <c r="R30" s="236"/>
      <c r="S30" s="7"/>
      <c r="T30" s="7"/>
      <c r="U30" s="7"/>
      <c r="V30" s="7"/>
      <c r="W30" s="7"/>
      <c r="X30" s="7"/>
      <c r="Y30" s="7"/>
      <c r="Z30" s="7"/>
    </row>
    <row r="31" spans="1:26" ht="15.75" customHeight="1" x14ac:dyDescent="0.2">
      <c r="A31" s="25">
        <v>3</v>
      </c>
      <c r="B31" s="217" t="str">
        <f t="shared" si="14"/>
        <v>Assistente Social - CBO 2516-05</v>
      </c>
      <c r="C31" s="257">
        <f>'POSTOS e RESUMO'!$D$33</f>
        <v>0</v>
      </c>
      <c r="D31" s="30">
        <f t="shared" si="15"/>
        <v>0</v>
      </c>
      <c r="E31" s="30">
        <f t="shared" si="16"/>
        <v>0</v>
      </c>
      <c r="F31" s="30">
        <f t="shared" si="17"/>
        <v>0</v>
      </c>
      <c r="G31" s="30">
        <f t="shared" si="18"/>
        <v>0</v>
      </c>
      <c r="H31" s="30">
        <f t="shared" si="19"/>
        <v>0</v>
      </c>
      <c r="I31" s="258">
        <f t="shared" si="20"/>
        <v>0</v>
      </c>
      <c r="J31" s="252"/>
      <c r="K31" s="72"/>
      <c r="L31" s="72"/>
      <c r="M31" s="72"/>
      <c r="N31" s="72"/>
      <c r="O31" s="72"/>
      <c r="P31" s="72"/>
      <c r="Q31" s="253"/>
      <c r="R31" s="236"/>
      <c r="S31" s="7"/>
      <c r="T31" s="7"/>
      <c r="U31" s="7"/>
      <c r="V31" s="7"/>
      <c r="W31" s="7"/>
      <c r="X31" s="7"/>
      <c r="Y31" s="7"/>
      <c r="Z31" s="7"/>
    </row>
    <row r="32" spans="1:26" ht="25.5" customHeight="1" x14ac:dyDescent="0.25">
      <c r="A32" s="590" t="s">
        <v>201</v>
      </c>
      <c r="B32" s="591"/>
      <c r="C32" s="591"/>
      <c r="D32" s="591"/>
      <c r="E32" s="591"/>
      <c r="F32" s="591"/>
      <c r="G32" s="591"/>
      <c r="H32" s="591"/>
      <c r="I32" s="592"/>
      <c r="J32" s="252"/>
      <c r="K32" s="72"/>
      <c r="L32" s="72"/>
      <c r="M32" s="72"/>
      <c r="N32" s="72"/>
      <c r="O32" s="72"/>
      <c r="P32" s="72"/>
      <c r="Q32" s="253"/>
      <c r="R32" s="236"/>
      <c r="S32" s="7"/>
      <c r="T32" s="7"/>
      <c r="U32" s="7"/>
      <c r="V32" s="7"/>
      <c r="W32" s="7"/>
      <c r="X32" s="7"/>
      <c r="Y32" s="7"/>
      <c r="Z32" s="7"/>
    </row>
    <row r="33" spans="1:29" ht="60" customHeight="1" x14ac:dyDescent="0.2">
      <c r="A33" s="583" t="s">
        <v>12</v>
      </c>
      <c r="B33" s="584" t="s">
        <v>13</v>
      </c>
      <c r="C33" s="577" t="s">
        <v>21</v>
      </c>
      <c r="D33" s="589" t="s">
        <v>202</v>
      </c>
      <c r="E33" s="259" t="s">
        <v>191</v>
      </c>
      <c r="F33" s="259" t="s">
        <v>192</v>
      </c>
      <c r="G33" s="568" t="s">
        <v>15</v>
      </c>
      <c r="H33" s="260" t="s">
        <v>157</v>
      </c>
      <c r="I33" s="569" t="s">
        <v>203</v>
      </c>
      <c r="J33" s="252"/>
      <c r="K33" s="72"/>
      <c r="L33" s="72"/>
      <c r="M33" s="72"/>
      <c r="N33" s="72"/>
      <c r="O33" s="72"/>
      <c r="P33" s="72"/>
      <c r="Q33" s="253"/>
      <c r="R33" s="236"/>
      <c r="S33" s="7"/>
      <c r="T33" s="7"/>
      <c r="U33" s="7"/>
      <c r="V33" s="7"/>
      <c r="W33" s="7"/>
      <c r="X33" s="7"/>
      <c r="Y33" s="7"/>
      <c r="Z33" s="7"/>
    </row>
    <row r="34" spans="1:29" ht="12.75" customHeight="1" x14ac:dyDescent="0.2">
      <c r="A34" s="567"/>
      <c r="B34" s="567"/>
      <c r="C34" s="465"/>
      <c r="D34" s="465"/>
      <c r="E34" s="256">
        <v>0.2</v>
      </c>
      <c r="F34" s="256">
        <f>E48/100</f>
        <v>0</v>
      </c>
      <c r="G34" s="465"/>
      <c r="H34" s="256">
        <f>CITL!B17</f>
        <v>0</v>
      </c>
      <c r="I34" s="465"/>
      <c r="J34" s="252"/>
      <c r="K34" s="72"/>
      <c r="L34" s="72"/>
      <c r="M34" s="72"/>
      <c r="N34" s="72"/>
      <c r="O34" s="72"/>
      <c r="P34" s="72"/>
      <c r="Q34" s="253"/>
      <c r="R34" s="236"/>
      <c r="S34" s="7"/>
      <c r="T34" s="7"/>
      <c r="U34" s="7"/>
      <c r="V34" s="7"/>
      <c r="W34" s="7"/>
      <c r="X34" s="7"/>
      <c r="Y34" s="7"/>
      <c r="Z34" s="7"/>
    </row>
    <row r="35" spans="1:29" ht="12.75" customHeight="1" x14ac:dyDescent="0.2">
      <c r="A35" s="25">
        <v>1</v>
      </c>
      <c r="B35" s="217" t="str">
        <f t="shared" ref="B35:B37" si="21">B11</f>
        <v xml:space="preserve">Médico - CBO 2251-25 </v>
      </c>
      <c r="C35" s="257">
        <f>'POSTOS e RESUMO'!$D$15+'POSTOS e RESUMO'!$D$33</f>
        <v>0</v>
      </c>
      <c r="D35" s="30">
        <f t="shared" ref="D35:D37" si="22">(((C35/(C11*5))*1.1428571)*1.2)*2</f>
        <v>0</v>
      </c>
      <c r="E35" s="30">
        <f t="shared" ref="E35:E37" si="23">D35*$E$34</f>
        <v>0</v>
      </c>
      <c r="F35" s="30">
        <f t="shared" ref="F35:F37" si="24">(D35+E35)*$F$34</f>
        <v>0</v>
      </c>
      <c r="G35" s="30">
        <f t="shared" ref="G35:G37" si="25">D35+E35+F35</f>
        <v>0</v>
      </c>
      <c r="H35" s="30">
        <f t="shared" ref="H35:H37" si="26">G35*$H$34</f>
        <v>0</v>
      </c>
      <c r="I35" s="258">
        <f t="shared" ref="I35:I37" si="27">ROUND((G35+H35),2)</f>
        <v>0</v>
      </c>
      <c r="J35" s="252"/>
      <c r="K35" s="72"/>
      <c r="L35" s="72"/>
      <c r="M35" s="72"/>
      <c r="N35" s="72"/>
      <c r="O35" s="72"/>
      <c r="P35" s="72"/>
      <c r="Q35" s="253"/>
      <c r="R35" s="236"/>
      <c r="S35" s="7"/>
      <c r="T35" s="7"/>
      <c r="U35" s="7"/>
      <c r="V35" s="7"/>
      <c r="W35" s="7"/>
      <c r="X35" s="7"/>
      <c r="Y35" s="7"/>
      <c r="Z35" s="7"/>
    </row>
    <row r="36" spans="1:29" ht="12.75" customHeight="1" x14ac:dyDescent="0.2">
      <c r="A36" s="25">
        <v>2</v>
      </c>
      <c r="B36" s="217" t="str">
        <f t="shared" si="21"/>
        <v>Psicólogo - CBO 2515-10 (Organizacional) ou 2515-40 (Clínico)</v>
      </c>
      <c r="C36" s="257">
        <f>'POSTOS e RESUMO'!$D$24</f>
        <v>0</v>
      </c>
      <c r="D36" s="30">
        <f t="shared" si="22"/>
        <v>0</v>
      </c>
      <c r="E36" s="30">
        <f t="shared" si="23"/>
        <v>0</v>
      </c>
      <c r="F36" s="30">
        <f t="shared" si="24"/>
        <v>0</v>
      </c>
      <c r="G36" s="30">
        <f t="shared" si="25"/>
        <v>0</v>
      </c>
      <c r="H36" s="30">
        <f t="shared" si="26"/>
        <v>0</v>
      </c>
      <c r="I36" s="258">
        <f t="shared" si="27"/>
        <v>0</v>
      </c>
      <c r="J36" s="252"/>
      <c r="K36" s="72"/>
      <c r="L36" s="72"/>
      <c r="M36" s="72"/>
      <c r="N36" s="72"/>
      <c r="O36" s="72"/>
      <c r="P36" s="72"/>
      <c r="Q36" s="253"/>
      <c r="R36" s="236"/>
      <c r="S36" s="7"/>
      <c r="T36" s="7"/>
      <c r="U36" s="7"/>
      <c r="V36" s="7"/>
      <c r="W36" s="7"/>
      <c r="X36" s="7"/>
      <c r="Y36" s="7"/>
      <c r="Z36" s="7"/>
    </row>
    <row r="37" spans="1:29" ht="12.75" customHeight="1" x14ac:dyDescent="0.2">
      <c r="A37" s="25">
        <v>3</v>
      </c>
      <c r="B37" s="217" t="str">
        <f t="shared" si="21"/>
        <v>Assistente Social - CBO 2516-05</v>
      </c>
      <c r="C37" s="257">
        <f>'POSTOS e RESUMO'!$D$33</f>
        <v>0</v>
      </c>
      <c r="D37" s="30">
        <f t="shared" si="22"/>
        <v>0</v>
      </c>
      <c r="E37" s="30">
        <f t="shared" si="23"/>
        <v>0</v>
      </c>
      <c r="F37" s="30">
        <f t="shared" si="24"/>
        <v>0</v>
      </c>
      <c r="G37" s="30">
        <f t="shared" si="25"/>
        <v>0</v>
      </c>
      <c r="H37" s="30">
        <f t="shared" si="26"/>
        <v>0</v>
      </c>
      <c r="I37" s="258">
        <f t="shared" si="27"/>
        <v>0</v>
      </c>
      <c r="J37" s="252"/>
      <c r="K37" s="72"/>
      <c r="L37" s="72"/>
      <c r="M37" s="72"/>
      <c r="N37" s="72"/>
      <c r="O37" s="72"/>
      <c r="P37" s="72"/>
      <c r="Q37" s="253"/>
      <c r="R37" s="236"/>
      <c r="S37" s="7"/>
      <c r="T37" s="7"/>
      <c r="U37" s="7"/>
      <c r="V37" s="7"/>
      <c r="W37" s="7"/>
      <c r="X37" s="7"/>
      <c r="Y37" s="7"/>
      <c r="Z37" s="7"/>
    </row>
    <row r="38" spans="1:29" ht="25.5" customHeight="1" x14ac:dyDescent="0.25">
      <c r="A38" s="570" t="s">
        <v>204</v>
      </c>
      <c r="B38" s="571"/>
      <c r="C38" s="571"/>
      <c r="D38" s="571"/>
      <c r="E38" s="571"/>
      <c r="F38" s="571"/>
      <c r="G38" s="571"/>
      <c r="H38" s="571"/>
      <c r="I38" s="572"/>
      <c r="J38" s="252"/>
      <c r="K38" s="72"/>
      <c r="L38" s="72"/>
      <c r="M38" s="72"/>
      <c r="N38" s="72"/>
      <c r="O38" s="72"/>
      <c r="P38" s="72"/>
      <c r="Q38" s="253"/>
      <c r="R38" s="236"/>
      <c r="S38" s="7"/>
      <c r="T38" s="7"/>
      <c r="U38" s="7"/>
      <c r="V38" s="7"/>
      <c r="W38" s="7"/>
      <c r="X38" s="7"/>
      <c r="Y38" s="7"/>
      <c r="Z38" s="7"/>
    </row>
    <row r="39" spans="1:29" ht="16.5" customHeight="1" x14ac:dyDescent="0.2">
      <c r="A39" s="573" t="s">
        <v>205</v>
      </c>
      <c r="B39" s="470"/>
      <c r="C39" s="470"/>
      <c r="D39" s="470"/>
      <c r="E39" s="473"/>
      <c r="G39" s="574" t="s">
        <v>206</v>
      </c>
      <c r="H39" s="575"/>
      <c r="I39" s="576"/>
      <c r="J39" s="7"/>
      <c r="K39" s="7"/>
      <c r="L39" s="7"/>
      <c r="M39" s="7"/>
      <c r="N39" s="7"/>
      <c r="O39" s="7"/>
      <c r="P39" s="7"/>
      <c r="Q39" s="236"/>
      <c r="R39" s="7"/>
      <c r="S39" s="7"/>
      <c r="T39" s="7"/>
      <c r="U39" s="7"/>
      <c r="V39" s="7"/>
      <c r="W39" s="7"/>
      <c r="X39" s="7"/>
      <c r="Y39" s="7"/>
    </row>
    <row r="40" spans="1:29" ht="60" customHeight="1" x14ac:dyDescent="0.2">
      <c r="A40" s="577" t="s">
        <v>12</v>
      </c>
      <c r="B40" s="578" t="s">
        <v>13</v>
      </c>
      <c r="C40" s="566" t="s">
        <v>207</v>
      </c>
      <c r="D40" s="261" t="s">
        <v>157</v>
      </c>
      <c r="E40" s="566" t="s">
        <v>208</v>
      </c>
      <c r="F40" s="208"/>
      <c r="G40" s="566" t="s">
        <v>209</v>
      </c>
      <c r="H40" s="261" t="s">
        <v>157</v>
      </c>
      <c r="I40" s="566" t="s">
        <v>210</v>
      </c>
      <c r="J40" s="232"/>
      <c r="K40" s="232"/>
      <c r="L40" s="232"/>
      <c r="M40" s="232"/>
      <c r="N40" s="232"/>
      <c r="O40" s="232"/>
      <c r="P40" s="232"/>
      <c r="Q40" s="232"/>
      <c r="R40" s="236"/>
      <c r="S40" s="7"/>
      <c r="T40" s="7"/>
      <c r="U40" s="7"/>
      <c r="V40" s="7"/>
      <c r="W40" s="7"/>
      <c r="X40" s="7"/>
      <c r="Y40" s="7"/>
      <c r="Z40" s="7"/>
    </row>
    <row r="41" spans="1:29" ht="12.75" customHeight="1" x14ac:dyDescent="0.2">
      <c r="A41" s="567"/>
      <c r="B41" s="567"/>
      <c r="C41" s="567"/>
      <c r="D41" s="19">
        <f>CITL!B17</f>
        <v>0</v>
      </c>
      <c r="E41" s="465"/>
      <c r="F41" s="183"/>
      <c r="G41" s="567"/>
      <c r="H41" s="19">
        <f>CITL!B17</f>
        <v>0</v>
      </c>
      <c r="I41" s="465"/>
      <c r="J41" s="232"/>
      <c r="K41" s="232"/>
      <c r="L41" s="232"/>
      <c r="M41" s="232"/>
      <c r="N41" s="232"/>
      <c r="O41" s="232"/>
      <c r="P41" s="232"/>
      <c r="Q41" s="232"/>
      <c r="R41" s="236"/>
      <c r="S41" s="7"/>
      <c r="T41" s="7"/>
      <c r="U41" s="7"/>
      <c r="V41" s="7"/>
      <c r="W41" s="7"/>
      <c r="X41" s="7"/>
      <c r="Y41" s="7"/>
      <c r="Z41" s="7"/>
    </row>
    <row r="42" spans="1:29" ht="12.75" customHeight="1" x14ac:dyDescent="0.2">
      <c r="A42" s="25">
        <v>1</v>
      </c>
      <c r="B42" s="262" t="str">
        <f t="shared" ref="B42:B44" si="28">B11</f>
        <v xml:space="preserve">Médico - CBO 2251-25 </v>
      </c>
      <c r="C42" s="263">
        <f>'POSTOS e RESUMO'!J14*'POSTOS e RESUMO'!K14</f>
        <v>0</v>
      </c>
      <c r="D42" s="264">
        <f t="shared" ref="D42:D44" si="29">C42*$D$41</f>
        <v>0</v>
      </c>
      <c r="E42" s="265">
        <f t="shared" ref="E42:E44" si="30">ROUND((C42+D42),2)</f>
        <v>0</v>
      </c>
      <c r="F42" s="266"/>
      <c r="G42" s="267">
        <f>'POSTOS e RESUMO'!H14-('POSTOS e RESUMO'!H14*'POSTOS e RESUMO'!I14)</f>
        <v>0</v>
      </c>
      <c r="H42" s="268">
        <f t="shared" ref="H42:H44" si="31">G42*$H$41</f>
        <v>0</v>
      </c>
      <c r="I42" s="265">
        <f t="shared" ref="I42:I44" si="32">ROUND((G42+H42),2)</f>
        <v>0</v>
      </c>
      <c r="J42" s="232"/>
      <c r="K42" s="232"/>
      <c r="L42" s="232"/>
      <c r="M42" s="232"/>
      <c r="N42" s="232"/>
      <c r="O42" s="232"/>
      <c r="P42" s="232"/>
      <c r="Q42" s="232"/>
      <c r="R42" s="236"/>
      <c r="S42" s="7"/>
      <c r="T42" s="7"/>
      <c r="U42" s="7"/>
      <c r="V42" s="7"/>
      <c r="W42" s="7"/>
      <c r="X42" s="7"/>
      <c r="Y42" s="7"/>
      <c r="Z42" s="7"/>
    </row>
    <row r="43" spans="1:29" ht="12.75" customHeight="1" x14ac:dyDescent="0.2">
      <c r="A43" s="25">
        <v>2</v>
      </c>
      <c r="B43" s="262" t="str">
        <f t="shared" si="28"/>
        <v>Psicólogo - CBO 2515-10 (Organizacional) ou 2515-40 (Clínico)</v>
      </c>
      <c r="C43" s="263">
        <f>'POSTOS e RESUMO'!J23*'POSTOS e RESUMO'!K23</f>
        <v>0</v>
      </c>
      <c r="D43" s="264">
        <f t="shared" si="29"/>
        <v>0</v>
      </c>
      <c r="E43" s="265">
        <f t="shared" si="30"/>
        <v>0</v>
      </c>
      <c r="F43" s="266"/>
      <c r="G43" s="267">
        <f>('POSTOS e RESUMO'!H23/21)-(('POSTOS e RESUMO'!H23/21)*'POSTOS e RESUMO'!I23)</f>
        <v>0</v>
      </c>
      <c r="H43" s="268">
        <f t="shared" si="31"/>
        <v>0</v>
      </c>
      <c r="I43" s="265">
        <f t="shared" si="32"/>
        <v>0</v>
      </c>
      <c r="J43" s="232"/>
      <c r="K43" s="232"/>
      <c r="L43" s="232"/>
      <c r="M43" s="232"/>
      <c r="N43" s="232"/>
      <c r="O43" s="232"/>
      <c r="P43" s="232"/>
      <c r="Q43" s="232"/>
      <c r="R43" s="236"/>
      <c r="S43" s="7"/>
      <c r="T43" s="7"/>
      <c r="U43" s="7"/>
      <c r="V43" s="7"/>
      <c r="W43" s="7"/>
      <c r="X43" s="7"/>
      <c r="Y43" s="7"/>
      <c r="Z43" s="7"/>
    </row>
    <row r="44" spans="1:29" ht="12.75" customHeight="1" x14ac:dyDescent="0.2">
      <c r="A44" s="25">
        <v>3</v>
      </c>
      <c r="B44" s="262" t="str">
        <f t="shared" si="28"/>
        <v>Assistente Social - CBO 2516-05</v>
      </c>
      <c r="C44" s="263">
        <f>'POSTOS e RESUMO'!J32*'POSTOS e RESUMO'!K32</f>
        <v>0</v>
      </c>
      <c r="D44" s="264">
        <f t="shared" si="29"/>
        <v>0</v>
      </c>
      <c r="E44" s="265">
        <f t="shared" si="30"/>
        <v>0</v>
      </c>
      <c r="F44" s="266"/>
      <c r="G44" s="267">
        <f>('POSTOS e RESUMO'!H32/21)-(('POSTOS e RESUMO'!H32/21)*'POSTOS e RESUMO'!I32)</f>
        <v>0</v>
      </c>
      <c r="H44" s="268">
        <f t="shared" si="31"/>
        <v>0</v>
      </c>
      <c r="I44" s="265">
        <f t="shared" si="32"/>
        <v>0</v>
      </c>
      <c r="J44" s="232"/>
      <c r="K44" s="232"/>
      <c r="L44" s="232"/>
      <c r="M44" s="232"/>
      <c r="N44" s="232"/>
      <c r="O44" s="232"/>
      <c r="P44" s="232"/>
      <c r="Q44" s="232"/>
      <c r="R44" s="236"/>
      <c r="S44" s="7"/>
      <c r="T44" s="7"/>
      <c r="U44" s="7"/>
      <c r="V44" s="7"/>
      <c r="W44" s="7"/>
      <c r="X44" s="7"/>
      <c r="Y44" s="7"/>
      <c r="Z44" s="7"/>
    </row>
    <row r="45" spans="1:29" ht="25.5" customHeight="1" x14ac:dyDescent="0.25">
      <c r="A45" s="600" t="s">
        <v>50</v>
      </c>
      <c r="B45" s="601"/>
      <c r="C45" s="601"/>
      <c r="D45" s="601"/>
      <c r="E45" s="601"/>
      <c r="F45" s="601"/>
      <c r="G45" s="601"/>
      <c r="H45" s="601"/>
      <c r="I45" s="602"/>
      <c r="J45" s="232"/>
      <c r="K45" s="232"/>
      <c r="L45" s="232"/>
      <c r="M45" s="232"/>
      <c r="N45" s="232"/>
      <c r="O45" s="232"/>
      <c r="P45" s="232"/>
      <c r="Q45" s="232"/>
      <c r="R45" s="236"/>
      <c r="S45" s="7"/>
      <c r="T45" s="7"/>
      <c r="U45" s="7"/>
      <c r="V45" s="7"/>
      <c r="W45" s="7"/>
      <c r="X45" s="7"/>
      <c r="Y45" s="7"/>
      <c r="Z45" s="7"/>
    </row>
    <row r="46" spans="1:29" ht="12.75" customHeight="1" x14ac:dyDescent="0.2">
      <c r="A46" s="7"/>
      <c r="B46" s="239"/>
      <c r="C46" s="239"/>
      <c r="D46" s="239"/>
      <c r="E46" s="239"/>
      <c r="F46" s="239"/>
      <c r="G46" s="239"/>
      <c r="H46" s="239"/>
      <c r="I46" s="239"/>
      <c r="J46" s="232"/>
      <c r="K46" s="232"/>
      <c r="L46" s="232"/>
      <c r="M46" s="232"/>
      <c r="N46" s="232"/>
      <c r="O46" s="232"/>
      <c r="P46" s="232"/>
      <c r="Q46" s="232"/>
      <c r="R46" s="236"/>
      <c r="S46" s="7"/>
      <c r="T46" s="7"/>
      <c r="U46" s="7"/>
      <c r="V46" s="7"/>
      <c r="W46" s="7"/>
      <c r="X46" s="7"/>
      <c r="Y46" s="7"/>
      <c r="Z46" s="7"/>
    </row>
    <row r="47" spans="1:29" ht="15" customHeight="1" x14ac:dyDescent="0.2">
      <c r="A47" s="558" t="s">
        <v>211</v>
      </c>
      <c r="B47" s="499"/>
      <c r="C47" s="499"/>
      <c r="D47" s="499"/>
      <c r="E47" s="126"/>
      <c r="F47" s="126"/>
      <c r="G47" s="126"/>
      <c r="H47" s="126"/>
      <c r="I47" s="269"/>
      <c r="J47" s="269"/>
      <c r="K47" s="269"/>
      <c r="L47" s="269"/>
      <c r="M47" s="269"/>
      <c r="N47" s="269"/>
      <c r="O47" s="269"/>
      <c r="P47" s="269"/>
      <c r="Q47" s="236"/>
      <c r="R47" s="7"/>
      <c r="S47" s="7"/>
      <c r="T47" s="7"/>
      <c r="U47" s="7"/>
      <c r="V47" s="7"/>
      <c r="W47" s="7"/>
      <c r="X47" s="7"/>
      <c r="Y47" s="7"/>
      <c r="Z47" s="7"/>
      <c r="AA47" s="7"/>
      <c r="AB47" s="7"/>
      <c r="AC47" s="7"/>
    </row>
    <row r="48" spans="1:29" ht="15" customHeight="1" x14ac:dyDescent="0.2">
      <c r="A48" s="511" t="s">
        <v>212</v>
      </c>
      <c r="B48" s="491"/>
      <c r="C48" s="491"/>
      <c r="D48" s="492"/>
      <c r="E48" s="270">
        <f>'ENCARGOS SOCIAIS'!F23</f>
        <v>0</v>
      </c>
      <c r="F48" s="271" t="s">
        <v>65</v>
      </c>
      <c r="G48" s="272"/>
      <c r="H48" s="272"/>
      <c r="I48" s="206"/>
      <c r="J48" s="240"/>
      <c r="K48" s="240"/>
      <c r="L48" s="240"/>
      <c r="M48" s="240"/>
      <c r="N48" s="240"/>
      <c r="O48" s="240"/>
      <c r="P48" s="240"/>
      <c r="Q48" s="240"/>
      <c r="R48" s="240"/>
      <c r="S48" s="240"/>
      <c r="T48" s="206"/>
      <c r="U48" s="206"/>
      <c r="V48" s="206"/>
      <c r="W48" s="206"/>
      <c r="X48" s="206"/>
      <c r="Y48" s="206"/>
      <c r="Z48" s="206"/>
      <c r="AA48" s="206"/>
      <c r="AB48" s="206"/>
      <c r="AC48" s="206"/>
    </row>
    <row r="49" spans="1:29" ht="15" customHeight="1" x14ac:dyDescent="0.2">
      <c r="A49" s="511" t="s">
        <v>213</v>
      </c>
      <c r="B49" s="491"/>
      <c r="C49" s="491"/>
      <c r="D49" s="491"/>
      <c r="E49" s="491"/>
      <c r="F49" s="491"/>
      <c r="G49" s="491"/>
      <c r="H49" s="491"/>
      <c r="I49" s="495"/>
      <c r="J49" s="240"/>
      <c r="K49" s="240"/>
      <c r="L49" s="240"/>
      <c r="M49" s="240"/>
      <c r="N49" s="240"/>
      <c r="O49" s="240"/>
      <c r="P49" s="240"/>
      <c r="Q49" s="240"/>
      <c r="R49" s="240"/>
      <c r="S49" s="240"/>
      <c r="T49" s="206"/>
      <c r="U49" s="206"/>
      <c r="V49" s="206"/>
      <c r="W49" s="206"/>
      <c r="X49" s="206"/>
      <c r="Y49" s="206"/>
      <c r="Z49" s="206"/>
      <c r="AA49" s="206"/>
      <c r="AB49" s="206"/>
      <c r="AC49" s="206"/>
    </row>
    <row r="50" spans="1:29" ht="15" customHeight="1" x14ac:dyDescent="0.2">
      <c r="A50" s="511" t="s">
        <v>214</v>
      </c>
      <c r="B50" s="491"/>
      <c r="C50" s="491"/>
      <c r="D50" s="491"/>
      <c r="E50" s="491"/>
      <c r="F50" s="491"/>
      <c r="G50" s="491"/>
      <c r="H50" s="491"/>
      <c r="I50" s="495"/>
      <c r="J50" s="240"/>
      <c r="K50" s="240"/>
      <c r="L50" s="240"/>
      <c r="M50" s="240"/>
      <c r="N50" s="240"/>
      <c r="O50" s="240"/>
      <c r="P50" s="240"/>
      <c r="Q50" s="240"/>
      <c r="R50" s="240"/>
      <c r="S50" s="240"/>
      <c r="T50" s="206"/>
      <c r="U50" s="206"/>
      <c r="V50" s="206"/>
      <c r="W50" s="206"/>
      <c r="X50" s="206"/>
      <c r="Y50" s="206"/>
      <c r="Z50" s="206"/>
      <c r="AA50" s="206"/>
      <c r="AB50" s="206"/>
      <c r="AC50" s="206"/>
    </row>
    <row r="51" spans="1:29" ht="30" customHeight="1" x14ac:dyDescent="0.2">
      <c r="A51" s="558" t="s">
        <v>215</v>
      </c>
      <c r="B51" s="499"/>
      <c r="C51" s="499"/>
      <c r="D51" s="499"/>
      <c r="E51" s="499"/>
      <c r="F51" s="499"/>
      <c r="G51" s="499"/>
      <c r="H51" s="499"/>
      <c r="I51" s="499"/>
      <c r="J51" s="206"/>
      <c r="K51" s="206"/>
      <c r="L51" s="206"/>
      <c r="M51" s="206"/>
      <c r="N51" s="206"/>
      <c r="O51" s="206"/>
      <c r="P51" s="206"/>
      <c r="Q51" s="206"/>
      <c r="R51" s="240"/>
      <c r="S51" s="240"/>
      <c r="T51" s="273"/>
      <c r="U51" s="274"/>
      <c r="V51" s="206"/>
      <c r="W51" s="206"/>
      <c r="X51" s="206"/>
      <c r="Y51" s="206"/>
      <c r="Z51" s="206"/>
      <c r="AA51" s="206"/>
      <c r="AB51" s="206"/>
      <c r="AC51" s="206"/>
    </row>
    <row r="52" spans="1:29" ht="15" customHeight="1" x14ac:dyDescent="0.2">
      <c r="A52" s="593" t="s">
        <v>216</v>
      </c>
      <c r="B52" s="495"/>
      <c r="C52" s="594" t="s">
        <v>217</v>
      </c>
      <c r="D52" s="595"/>
      <c r="E52" s="595"/>
      <c r="F52" s="595"/>
      <c r="G52" s="595"/>
      <c r="H52" s="595"/>
      <c r="I52" s="596"/>
      <c r="J52" s="240"/>
      <c r="K52" s="240"/>
      <c r="L52" s="240"/>
      <c r="M52" s="240"/>
      <c r="N52" s="240"/>
      <c r="O52" s="240"/>
      <c r="P52" s="240"/>
      <c r="Q52" s="240"/>
      <c r="R52" s="240"/>
      <c r="S52" s="7"/>
      <c r="T52" s="7"/>
      <c r="U52" s="7"/>
      <c r="V52" s="7"/>
      <c r="W52" s="7"/>
      <c r="X52" s="7"/>
      <c r="Y52" s="7"/>
      <c r="Z52" s="7"/>
      <c r="AA52" s="7"/>
      <c r="AB52" s="7"/>
      <c r="AC52" s="7"/>
    </row>
    <row r="53" spans="1:29" ht="15" customHeight="1" x14ac:dyDescent="0.2">
      <c r="A53" s="593" t="s">
        <v>218</v>
      </c>
      <c r="B53" s="495"/>
      <c r="C53" s="597"/>
      <c r="D53" s="598"/>
      <c r="E53" s="598"/>
      <c r="F53" s="598"/>
      <c r="G53" s="598"/>
      <c r="H53" s="598"/>
      <c r="I53" s="599"/>
      <c r="J53" s="240"/>
      <c r="K53" s="240"/>
      <c r="L53" s="240"/>
      <c r="M53" s="240"/>
      <c r="N53" s="240"/>
      <c r="O53" s="240"/>
      <c r="P53" s="240"/>
      <c r="Q53" s="240"/>
      <c r="R53" s="240"/>
      <c r="S53" s="7"/>
      <c r="T53" s="7"/>
      <c r="U53" s="7"/>
      <c r="V53" s="7"/>
      <c r="W53" s="7"/>
      <c r="X53" s="7"/>
      <c r="Y53" s="7"/>
      <c r="Z53" s="7"/>
      <c r="AA53" s="7"/>
      <c r="AB53" s="7"/>
      <c r="AC53" s="7"/>
    </row>
    <row r="54" spans="1:29" ht="15" customHeight="1" x14ac:dyDescent="0.2">
      <c r="A54" s="558" t="s">
        <v>219</v>
      </c>
      <c r="B54" s="499"/>
      <c r="C54" s="499"/>
      <c r="D54" s="499"/>
      <c r="E54" s="62"/>
      <c r="F54" s="62"/>
      <c r="G54" s="62"/>
      <c r="H54" s="62"/>
      <c r="I54" s="62"/>
      <c r="J54" s="206"/>
      <c r="K54" s="206"/>
      <c r="L54" s="206"/>
      <c r="M54" s="206"/>
      <c r="N54" s="206"/>
      <c r="O54" s="206"/>
      <c r="P54" s="206"/>
      <c r="Q54" s="206"/>
      <c r="R54" s="240"/>
      <c r="S54" s="240"/>
      <c r="T54" s="273"/>
      <c r="U54" s="274"/>
      <c r="V54" s="206"/>
      <c r="W54" s="206"/>
      <c r="X54" s="206"/>
      <c r="Y54" s="206"/>
      <c r="Z54" s="206"/>
      <c r="AA54" s="206"/>
      <c r="AB54" s="206"/>
      <c r="AC54" s="206"/>
    </row>
    <row r="55" spans="1:29" ht="12.75" customHeight="1" x14ac:dyDescent="0.2">
      <c r="A55" s="7"/>
      <c r="B55" s="209"/>
      <c r="C55" s="7"/>
      <c r="D55" s="7"/>
      <c r="E55" s="7"/>
      <c r="F55" s="7"/>
      <c r="G55" s="7"/>
      <c r="H55" s="7"/>
      <c r="I55" s="7"/>
      <c r="J55" s="7"/>
      <c r="K55" s="7"/>
      <c r="L55" s="7"/>
      <c r="M55" s="7"/>
      <c r="N55" s="7"/>
      <c r="O55" s="7"/>
      <c r="P55" s="7"/>
      <c r="Q55" s="7"/>
      <c r="R55" s="240"/>
      <c r="S55" s="240"/>
      <c r="T55" s="122"/>
      <c r="U55" s="241"/>
      <c r="V55" s="7"/>
      <c r="W55" s="7"/>
      <c r="X55" s="7"/>
      <c r="Y55" s="7"/>
      <c r="Z55" s="7"/>
    </row>
    <row r="56" spans="1:29" ht="12.75" customHeight="1" x14ac:dyDescent="0.2">
      <c r="A56" s="7"/>
      <c r="B56" s="209"/>
      <c r="C56" s="7"/>
      <c r="D56" s="7"/>
      <c r="E56" s="7"/>
      <c r="F56" s="7"/>
      <c r="G56" s="7"/>
      <c r="H56" s="7"/>
      <c r="I56" s="7"/>
      <c r="J56" s="7"/>
      <c r="K56" s="7"/>
      <c r="L56" s="7"/>
      <c r="M56" s="7"/>
      <c r="N56" s="7"/>
      <c r="O56" s="7"/>
      <c r="P56" s="7"/>
      <c r="Q56" s="7"/>
      <c r="R56" s="240"/>
      <c r="S56" s="240"/>
      <c r="T56" s="122"/>
      <c r="U56" s="241"/>
      <c r="V56" s="7"/>
      <c r="W56" s="7"/>
      <c r="X56" s="7"/>
      <c r="Y56" s="7"/>
      <c r="Z56" s="7"/>
    </row>
    <row r="57" spans="1:29" ht="12.75" customHeight="1" x14ac:dyDescent="0.2">
      <c r="A57" s="7"/>
      <c r="B57" s="209"/>
      <c r="C57" s="7"/>
      <c r="D57" s="7"/>
      <c r="E57" s="7"/>
      <c r="F57" s="7"/>
      <c r="G57" s="7"/>
      <c r="H57" s="7"/>
      <c r="I57" s="7"/>
      <c r="J57" s="7"/>
      <c r="K57" s="7"/>
      <c r="L57" s="7"/>
      <c r="M57" s="7"/>
      <c r="N57" s="7"/>
      <c r="O57" s="7"/>
      <c r="P57" s="7"/>
      <c r="Q57" s="7"/>
      <c r="R57" s="7"/>
      <c r="S57" s="7"/>
      <c r="T57" s="7"/>
      <c r="U57" s="7"/>
      <c r="V57" s="7"/>
      <c r="W57" s="7"/>
      <c r="X57" s="7"/>
      <c r="Y57" s="7"/>
      <c r="Z57" s="7"/>
    </row>
    <row r="58" spans="1:29" ht="12.75" customHeight="1" x14ac:dyDescent="0.2">
      <c r="A58" s="7"/>
      <c r="B58" s="209"/>
      <c r="C58" s="7"/>
      <c r="D58" s="7"/>
      <c r="E58" s="7"/>
      <c r="F58" s="7"/>
      <c r="G58" s="7"/>
      <c r="H58" s="7"/>
      <c r="I58" s="7"/>
      <c r="J58" s="7"/>
      <c r="K58" s="7"/>
      <c r="L58" s="7"/>
      <c r="M58" s="7"/>
      <c r="N58" s="7"/>
      <c r="O58" s="7"/>
      <c r="P58" s="7"/>
      <c r="Q58" s="7"/>
      <c r="R58" s="7"/>
      <c r="S58" s="7"/>
      <c r="T58" s="7"/>
      <c r="U58" s="7"/>
      <c r="V58" s="7"/>
      <c r="W58" s="7"/>
      <c r="X58" s="7"/>
      <c r="Y58" s="7"/>
      <c r="Z58" s="7"/>
    </row>
    <row r="59" spans="1:29" ht="12.75" customHeight="1" x14ac:dyDescent="0.2">
      <c r="A59" s="7"/>
      <c r="B59" s="209"/>
      <c r="C59" s="7"/>
      <c r="D59" s="7"/>
      <c r="E59" s="7"/>
      <c r="F59" s="7"/>
      <c r="G59" s="7"/>
      <c r="H59" s="7"/>
      <c r="I59" s="7"/>
      <c r="J59" s="7"/>
      <c r="K59" s="7"/>
      <c r="L59" s="7"/>
      <c r="M59" s="7"/>
      <c r="N59" s="7"/>
      <c r="O59" s="7"/>
      <c r="P59" s="7"/>
      <c r="Q59" s="7"/>
      <c r="R59" s="7"/>
      <c r="S59" s="7"/>
      <c r="T59" s="7"/>
      <c r="U59" s="7"/>
      <c r="V59" s="7"/>
      <c r="W59" s="7"/>
      <c r="X59" s="7"/>
      <c r="Y59" s="7"/>
      <c r="Z59" s="7"/>
    </row>
    <row r="60" spans="1:29" ht="12.75" customHeight="1" x14ac:dyDescent="0.2">
      <c r="A60" s="7"/>
      <c r="B60" s="209"/>
      <c r="C60" s="7"/>
      <c r="D60" s="7"/>
      <c r="E60" s="7"/>
      <c r="F60" s="7"/>
      <c r="G60" s="7"/>
      <c r="H60" s="7"/>
      <c r="I60" s="7"/>
      <c r="J60" s="7"/>
      <c r="K60" s="7"/>
      <c r="L60" s="7"/>
      <c r="M60" s="7"/>
      <c r="N60" s="7"/>
      <c r="O60" s="7"/>
      <c r="P60" s="7"/>
      <c r="Q60" s="7"/>
      <c r="R60" s="7"/>
      <c r="S60" s="7"/>
      <c r="T60" s="7"/>
      <c r="U60" s="7"/>
      <c r="V60" s="7"/>
      <c r="W60" s="7"/>
      <c r="X60" s="7"/>
      <c r="Y60" s="7"/>
      <c r="Z60" s="7"/>
    </row>
    <row r="61" spans="1:29" ht="12.75" customHeight="1" x14ac:dyDescent="0.2">
      <c r="A61" s="7"/>
      <c r="B61" s="209"/>
      <c r="C61" s="7"/>
      <c r="D61" s="7"/>
      <c r="E61" s="7"/>
      <c r="F61" s="7"/>
      <c r="G61" s="7"/>
      <c r="H61" s="7"/>
      <c r="I61" s="7"/>
      <c r="J61" s="242"/>
      <c r="K61" s="242"/>
      <c r="L61" s="242"/>
      <c r="M61" s="242"/>
      <c r="N61" s="242"/>
      <c r="O61" s="242"/>
      <c r="P61" s="242"/>
      <c r="Q61" s="7"/>
      <c r="R61" s="7"/>
      <c r="S61" s="7"/>
      <c r="T61" s="7"/>
      <c r="U61" s="7"/>
      <c r="V61" s="7"/>
      <c r="W61" s="7"/>
      <c r="X61" s="7"/>
      <c r="Y61" s="7"/>
      <c r="Z61" s="7"/>
    </row>
    <row r="62" spans="1:29" ht="12.75" customHeight="1" x14ac:dyDescent="0.2">
      <c r="A62" s="7"/>
      <c r="B62" s="209"/>
      <c r="C62" s="7"/>
      <c r="D62" s="7"/>
      <c r="E62" s="7"/>
      <c r="F62" s="7"/>
      <c r="G62" s="7"/>
      <c r="H62" s="7"/>
      <c r="I62" s="7"/>
      <c r="J62" s="7"/>
      <c r="K62" s="7"/>
      <c r="L62" s="7"/>
      <c r="M62" s="7"/>
      <c r="N62" s="7"/>
      <c r="O62" s="7"/>
      <c r="P62" s="7"/>
      <c r="Q62" s="7"/>
      <c r="R62" s="7"/>
      <c r="S62" s="7"/>
      <c r="T62" s="7"/>
      <c r="U62" s="7"/>
      <c r="V62" s="7"/>
      <c r="W62" s="7"/>
      <c r="X62" s="7"/>
      <c r="Y62" s="7"/>
      <c r="Z62" s="7"/>
    </row>
    <row r="63" spans="1:29" ht="12.75" customHeight="1" x14ac:dyDescent="0.2">
      <c r="A63" s="7"/>
      <c r="B63" s="209"/>
      <c r="C63" s="7"/>
      <c r="D63" s="7"/>
      <c r="E63" s="7"/>
      <c r="F63" s="7"/>
      <c r="G63" s="7"/>
      <c r="H63" s="7"/>
      <c r="I63" s="7"/>
      <c r="J63" s="7"/>
      <c r="K63" s="7"/>
      <c r="L63" s="7"/>
      <c r="M63" s="7"/>
      <c r="N63" s="7"/>
      <c r="O63" s="7"/>
      <c r="P63" s="7"/>
      <c r="Q63" s="7"/>
      <c r="R63" s="7"/>
      <c r="S63" s="7"/>
      <c r="T63" s="7"/>
      <c r="U63" s="7"/>
      <c r="V63" s="7"/>
      <c r="W63" s="7"/>
      <c r="X63" s="7"/>
      <c r="Y63" s="7"/>
      <c r="Z63" s="7"/>
    </row>
    <row r="64" spans="1:29" ht="12.75" customHeight="1" x14ac:dyDescent="0.2">
      <c r="A64" s="7"/>
      <c r="B64" s="209"/>
      <c r="C64" s="7"/>
      <c r="D64" s="7"/>
      <c r="E64" s="7"/>
      <c r="F64" s="7"/>
      <c r="G64" s="7"/>
      <c r="H64" s="242"/>
      <c r="I64" s="242"/>
      <c r="J64" s="7"/>
      <c r="K64" s="7"/>
      <c r="L64" s="7"/>
      <c r="M64" s="7"/>
      <c r="N64" s="7"/>
      <c r="O64" s="7"/>
      <c r="P64" s="7"/>
      <c r="Q64" s="7"/>
      <c r="R64" s="7"/>
      <c r="S64" s="7"/>
      <c r="T64" s="7"/>
      <c r="U64" s="7"/>
      <c r="V64" s="7"/>
      <c r="W64" s="7"/>
      <c r="X64" s="7"/>
      <c r="Y64" s="7"/>
      <c r="Z64" s="7"/>
    </row>
    <row r="65" spans="1:26" ht="12.75" customHeight="1" x14ac:dyDescent="0.2">
      <c r="A65" s="7"/>
      <c r="B65" s="209"/>
      <c r="C65" s="7"/>
      <c r="D65" s="7"/>
      <c r="E65" s="7"/>
      <c r="F65" s="7"/>
      <c r="G65" s="7"/>
      <c r="H65" s="7"/>
      <c r="I65" s="7"/>
      <c r="J65" s="7"/>
      <c r="K65" s="7"/>
      <c r="L65" s="7"/>
      <c r="M65" s="7"/>
      <c r="N65" s="7"/>
      <c r="O65" s="7"/>
      <c r="P65" s="7"/>
      <c r="Q65" s="7"/>
      <c r="R65" s="7"/>
      <c r="S65" s="7"/>
      <c r="T65" s="7"/>
      <c r="U65" s="7"/>
      <c r="V65" s="7"/>
      <c r="W65" s="7"/>
      <c r="X65" s="7"/>
      <c r="Y65" s="7"/>
      <c r="Z65" s="7"/>
    </row>
    <row r="66" spans="1:26" ht="12.75" customHeight="1" x14ac:dyDescent="0.2">
      <c r="A66" s="7"/>
      <c r="B66" s="243"/>
      <c r="C66" s="242"/>
      <c r="D66" s="242"/>
      <c r="E66" s="242"/>
      <c r="F66" s="242"/>
      <c r="G66" s="242"/>
      <c r="H66" s="7"/>
      <c r="I66" s="7"/>
      <c r="J66" s="7"/>
      <c r="K66" s="7"/>
      <c r="L66" s="7"/>
      <c r="M66" s="7"/>
      <c r="N66" s="7"/>
      <c r="O66" s="7"/>
      <c r="P66" s="7"/>
      <c r="Q66" s="7"/>
      <c r="R66" s="7"/>
      <c r="S66" s="7"/>
      <c r="T66" s="7"/>
      <c r="U66" s="7"/>
      <c r="V66" s="7"/>
      <c r="W66" s="7"/>
      <c r="X66" s="7"/>
      <c r="Y66" s="7"/>
      <c r="Z66" s="7"/>
    </row>
    <row r="67" spans="1:26" ht="12.75" customHeight="1" x14ac:dyDescent="0.2">
      <c r="A67" s="7"/>
      <c r="B67" s="209"/>
      <c r="C67" s="7"/>
      <c r="D67" s="7"/>
      <c r="E67" s="7"/>
      <c r="F67" s="7"/>
      <c r="G67" s="7"/>
      <c r="H67" s="7"/>
      <c r="I67" s="7"/>
      <c r="J67" s="7"/>
      <c r="K67" s="7"/>
      <c r="L67" s="7"/>
      <c r="M67" s="7"/>
      <c r="N67" s="7"/>
      <c r="O67" s="7"/>
      <c r="P67" s="7"/>
      <c r="Q67" s="7"/>
      <c r="R67" s="7"/>
      <c r="S67" s="7"/>
      <c r="T67" s="7"/>
      <c r="U67" s="7"/>
      <c r="V67" s="7"/>
      <c r="W67" s="7"/>
      <c r="X67" s="7"/>
      <c r="Y67" s="7"/>
      <c r="Z67" s="7"/>
    </row>
    <row r="68" spans="1:26" ht="12.75" customHeight="1" x14ac:dyDescent="0.2">
      <c r="A68" s="7"/>
      <c r="B68" s="209"/>
      <c r="C68" s="7"/>
      <c r="D68" s="7"/>
      <c r="E68" s="7"/>
      <c r="F68" s="7"/>
      <c r="G68" s="7"/>
      <c r="H68" s="7"/>
      <c r="I68" s="7"/>
      <c r="J68" s="7"/>
      <c r="K68" s="7"/>
      <c r="L68" s="7"/>
      <c r="M68" s="7"/>
      <c r="N68" s="7"/>
      <c r="O68" s="7"/>
      <c r="P68" s="7"/>
      <c r="Q68" s="7"/>
      <c r="R68" s="7"/>
      <c r="S68" s="7"/>
      <c r="T68" s="7"/>
      <c r="U68" s="7"/>
      <c r="V68" s="7"/>
      <c r="W68" s="7"/>
      <c r="X68" s="7"/>
      <c r="Y68" s="7"/>
      <c r="Z68" s="7"/>
    </row>
    <row r="69" spans="1:26" ht="12.75" customHeight="1" x14ac:dyDescent="0.2">
      <c r="A69" s="7"/>
      <c r="B69" s="209"/>
      <c r="C69" s="7"/>
      <c r="D69" s="7"/>
      <c r="E69" s="7"/>
      <c r="F69" s="7"/>
      <c r="G69" s="7"/>
      <c r="H69" s="7"/>
      <c r="I69" s="7"/>
      <c r="J69" s="7"/>
      <c r="K69" s="7"/>
      <c r="L69" s="7"/>
      <c r="M69" s="7"/>
      <c r="N69" s="7"/>
      <c r="O69" s="7"/>
      <c r="P69" s="7"/>
      <c r="Q69" s="7"/>
      <c r="R69" s="7"/>
      <c r="S69" s="7"/>
      <c r="T69" s="7"/>
      <c r="U69" s="7"/>
      <c r="V69" s="7"/>
      <c r="W69" s="7"/>
      <c r="X69" s="7"/>
      <c r="Y69" s="7"/>
      <c r="Z69" s="7"/>
    </row>
    <row r="70" spans="1:26" ht="12.75" customHeight="1" x14ac:dyDescent="0.2">
      <c r="A70" s="7"/>
      <c r="B70" s="209"/>
      <c r="C70" s="7"/>
      <c r="D70" s="7"/>
      <c r="E70" s="7"/>
      <c r="F70" s="7"/>
      <c r="G70" s="7"/>
      <c r="H70" s="7"/>
      <c r="I70" s="7"/>
      <c r="J70" s="7"/>
      <c r="K70" s="7"/>
      <c r="L70" s="7"/>
      <c r="M70" s="7"/>
      <c r="N70" s="7"/>
      <c r="O70" s="7"/>
      <c r="P70" s="7"/>
      <c r="Q70" s="7"/>
      <c r="R70" s="7"/>
      <c r="S70" s="7"/>
      <c r="T70" s="7"/>
      <c r="U70" s="7"/>
      <c r="V70" s="7"/>
      <c r="W70" s="7"/>
      <c r="X70" s="7"/>
      <c r="Y70" s="7"/>
      <c r="Z70" s="7"/>
    </row>
    <row r="71" spans="1:26" ht="12.75" customHeight="1" x14ac:dyDescent="0.2">
      <c r="A71" s="7"/>
      <c r="B71" s="209"/>
      <c r="C71" s="7"/>
      <c r="D71" s="7"/>
      <c r="E71" s="7"/>
      <c r="F71" s="7"/>
      <c r="G71" s="7"/>
      <c r="H71" s="7"/>
      <c r="I71" s="7"/>
      <c r="J71" s="7"/>
      <c r="K71" s="7"/>
      <c r="L71" s="7"/>
      <c r="M71" s="7"/>
      <c r="N71" s="7"/>
      <c r="O71" s="7"/>
      <c r="P71" s="7"/>
      <c r="Q71" s="7"/>
      <c r="R71" s="7"/>
      <c r="S71" s="7"/>
      <c r="T71" s="7"/>
      <c r="U71" s="7"/>
      <c r="V71" s="7"/>
      <c r="W71" s="7"/>
      <c r="X71" s="7"/>
      <c r="Y71" s="7"/>
      <c r="Z71" s="7"/>
    </row>
    <row r="72" spans="1:26" ht="12.75" customHeight="1" x14ac:dyDescent="0.2">
      <c r="A72" s="7"/>
      <c r="B72" s="209"/>
      <c r="C72" s="7"/>
      <c r="D72" s="7"/>
      <c r="E72" s="7"/>
      <c r="F72" s="7"/>
      <c r="G72" s="7"/>
      <c r="H72" s="7"/>
      <c r="I72" s="7"/>
      <c r="J72" s="7"/>
      <c r="K72" s="7"/>
      <c r="L72" s="7"/>
      <c r="M72" s="7"/>
      <c r="N72" s="7"/>
      <c r="O72" s="7"/>
      <c r="P72" s="7"/>
      <c r="Q72" s="7"/>
      <c r="R72" s="7"/>
      <c r="S72" s="7"/>
      <c r="T72" s="7"/>
      <c r="U72" s="7"/>
      <c r="V72" s="7"/>
      <c r="W72" s="7"/>
      <c r="X72" s="7"/>
      <c r="Y72" s="7"/>
      <c r="Z72" s="7"/>
    </row>
    <row r="73" spans="1:26" ht="12.75" customHeight="1" x14ac:dyDescent="0.2">
      <c r="A73" s="7"/>
      <c r="B73" s="209"/>
      <c r="C73" s="7"/>
      <c r="D73" s="7"/>
      <c r="E73" s="7"/>
      <c r="F73" s="7"/>
      <c r="G73" s="7"/>
      <c r="H73" s="7"/>
      <c r="I73" s="7"/>
      <c r="J73" s="7"/>
      <c r="K73" s="7"/>
      <c r="L73" s="7"/>
      <c r="M73" s="7"/>
      <c r="N73" s="7"/>
      <c r="O73" s="7"/>
      <c r="P73" s="7"/>
      <c r="Q73" s="7"/>
      <c r="R73" s="7"/>
      <c r="S73" s="7"/>
      <c r="T73" s="7"/>
      <c r="U73" s="7"/>
      <c r="V73" s="7"/>
      <c r="W73" s="7"/>
      <c r="X73" s="7"/>
      <c r="Y73" s="7"/>
      <c r="Z73" s="7"/>
    </row>
    <row r="74" spans="1:26" ht="12.75" customHeight="1" x14ac:dyDescent="0.2">
      <c r="A74" s="7"/>
      <c r="B74" s="209"/>
      <c r="C74" s="7"/>
      <c r="D74" s="7"/>
      <c r="E74" s="7"/>
      <c r="F74" s="7"/>
      <c r="G74" s="7"/>
      <c r="H74" s="7"/>
      <c r="I74" s="7"/>
      <c r="J74" s="7"/>
      <c r="K74" s="7"/>
      <c r="L74" s="7"/>
      <c r="M74" s="7"/>
      <c r="N74" s="7"/>
      <c r="O74" s="7"/>
      <c r="P74" s="7"/>
      <c r="Q74" s="7"/>
      <c r="R74" s="7"/>
      <c r="S74" s="7"/>
      <c r="T74" s="7"/>
      <c r="U74" s="7"/>
      <c r="V74" s="7"/>
      <c r="W74" s="7"/>
      <c r="X74" s="7"/>
      <c r="Y74" s="7"/>
      <c r="Z74" s="7"/>
    </row>
    <row r="75" spans="1:26" ht="12.75" customHeight="1" x14ac:dyDescent="0.2">
      <c r="A75" s="7"/>
      <c r="B75" s="209"/>
      <c r="C75" s="7"/>
      <c r="D75" s="7"/>
      <c r="E75" s="7"/>
      <c r="F75" s="7"/>
      <c r="G75" s="7"/>
      <c r="H75" s="7"/>
      <c r="I75" s="7"/>
      <c r="J75" s="7"/>
      <c r="K75" s="7"/>
      <c r="L75" s="7"/>
      <c r="M75" s="7"/>
      <c r="N75" s="7"/>
      <c r="O75" s="7"/>
      <c r="P75" s="7"/>
      <c r="Q75" s="7"/>
      <c r="R75" s="7"/>
      <c r="S75" s="7"/>
      <c r="T75" s="7"/>
      <c r="U75" s="7"/>
      <c r="V75" s="7"/>
      <c r="W75" s="7"/>
      <c r="X75" s="7"/>
      <c r="Y75" s="7"/>
      <c r="Z75" s="7"/>
    </row>
    <row r="76" spans="1:26" ht="12.75" customHeight="1" x14ac:dyDescent="0.2">
      <c r="A76" s="7"/>
      <c r="B76" s="209"/>
      <c r="C76" s="7"/>
      <c r="D76" s="7"/>
      <c r="E76" s="7"/>
      <c r="F76" s="7"/>
      <c r="G76" s="7"/>
      <c r="H76" s="7"/>
      <c r="I76" s="7"/>
      <c r="J76" s="7"/>
      <c r="K76" s="7"/>
      <c r="L76" s="7"/>
      <c r="M76" s="7"/>
      <c r="N76" s="7"/>
      <c r="O76" s="7"/>
      <c r="P76" s="7"/>
      <c r="Q76" s="7"/>
      <c r="R76" s="7"/>
      <c r="S76" s="7"/>
      <c r="T76" s="7"/>
      <c r="U76" s="7"/>
      <c r="V76" s="7"/>
      <c r="W76" s="7"/>
      <c r="X76" s="7"/>
      <c r="Y76" s="7"/>
      <c r="Z76" s="7"/>
    </row>
    <row r="77" spans="1:26" ht="12.75" customHeight="1" x14ac:dyDescent="0.2">
      <c r="A77" s="7"/>
      <c r="B77" s="209"/>
      <c r="C77" s="7"/>
      <c r="D77" s="7"/>
      <c r="E77" s="7"/>
      <c r="F77" s="7"/>
      <c r="G77" s="7"/>
      <c r="H77" s="7"/>
      <c r="I77" s="7"/>
      <c r="J77" s="7"/>
      <c r="K77" s="7"/>
      <c r="L77" s="7"/>
      <c r="M77" s="7"/>
      <c r="N77" s="7"/>
      <c r="O77" s="7"/>
      <c r="P77" s="7"/>
      <c r="Q77" s="7"/>
      <c r="R77" s="7"/>
      <c r="S77" s="7"/>
      <c r="T77" s="7"/>
      <c r="U77" s="7"/>
      <c r="V77" s="7"/>
      <c r="W77" s="7"/>
      <c r="X77" s="7"/>
      <c r="Y77" s="7"/>
      <c r="Z77" s="7"/>
    </row>
    <row r="78" spans="1:26" ht="12.75" customHeight="1" x14ac:dyDescent="0.2">
      <c r="A78" s="7"/>
      <c r="B78" s="209"/>
      <c r="C78" s="7"/>
      <c r="D78" s="7"/>
      <c r="E78" s="7"/>
      <c r="F78" s="7"/>
      <c r="G78" s="7"/>
      <c r="H78" s="7"/>
      <c r="I78" s="7"/>
      <c r="J78" s="7"/>
      <c r="K78" s="7"/>
      <c r="L78" s="7"/>
      <c r="M78" s="7"/>
      <c r="N78" s="7"/>
      <c r="O78" s="7"/>
      <c r="P78" s="7"/>
      <c r="Q78" s="7"/>
      <c r="R78" s="7"/>
      <c r="S78" s="7"/>
      <c r="T78" s="7"/>
      <c r="U78" s="7"/>
      <c r="V78" s="7"/>
      <c r="W78" s="7"/>
      <c r="X78" s="7"/>
      <c r="Y78" s="7"/>
      <c r="Z78" s="7"/>
    </row>
    <row r="79" spans="1:26" ht="12.75" customHeight="1" x14ac:dyDescent="0.2">
      <c r="A79" s="7"/>
      <c r="B79" s="209"/>
      <c r="C79" s="7"/>
      <c r="D79" s="7"/>
      <c r="E79" s="7"/>
      <c r="F79" s="7"/>
      <c r="G79" s="7"/>
      <c r="H79" s="7"/>
      <c r="I79" s="7"/>
      <c r="J79" s="7"/>
      <c r="K79" s="7"/>
      <c r="L79" s="7"/>
      <c r="M79" s="7"/>
      <c r="N79" s="7"/>
      <c r="O79" s="7"/>
      <c r="P79" s="7"/>
      <c r="Q79" s="7"/>
      <c r="R79" s="7"/>
      <c r="S79" s="7"/>
      <c r="T79" s="7"/>
      <c r="U79" s="7"/>
      <c r="V79" s="7"/>
      <c r="W79" s="7"/>
      <c r="X79" s="7"/>
      <c r="Y79" s="7"/>
      <c r="Z79" s="7"/>
    </row>
    <row r="80" spans="1:26" ht="12.75" customHeight="1" x14ac:dyDescent="0.2">
      <c r="A80" s="7"/>
      <c r="B80" s="209"/>
      <c r="C80" s="7"/>
      <c r="D80" s="7"/>
      <c r="E80" s="7"/>
      <c r="F80" s="7"/>
      <c r="G80" s="7"/>
      <c r="H80" s="7"/>
      <c r="I80" s="7"/>
      <c r="J80" s="7"/>
      <c r="K80" s="7"/>
      <c r="L80" s="7"/>
      <c r="M80" s="7"/>
      <c r="N80" s="7"/>
      <c r="O80" s="7"/>
      <c r="P80" s="7"/>
      <c r="Q80" s="7"/>
      <c r="R80" s="7"/>
      <c r="S80" s="7"/>
      <c r="T80" s="7"/>
      <c r="U80" s="7"/>
      <c r="V80" s="7"/>
      <c r="W80" s="7"/>
      <c r="X80" s="7"/>
      <c r="Y80" s="7"/>
      <c r="Z80" s="7"/>
    </row>
    <row r="81" spans="1:26" ht="12.75" customHeight="1" x14ac:dyDescent="0.2">
      <c r="A81" s="7"/>
      <c r="B81" s="209"/>
      <c r="C81" s="7"/>
      <c r="D81" s="7"/>
      <c r="E81" s="7"/>
      <c r="F81" s="7"/>
      <c r="G81" s="7"/>
      <c r="H81" s="7"/>
      <c r="I81" s="7"/>
      <c r="J81" s="7"/>
      <c r="K81" s="7"/>
      <c r="L81" s="7"/>
      <c r="M81" s="7"/>
      <c r="N81" s="7"/>
      <c r="O81" s="7"/>
      <c r="P81" s="7"/>
      <c r="Q81" s="7"/>
      <c r="R81" s="7"/>
      <c r="S81" s="7"/>
      <c r="T81" s="7"/>
      <c r="U81" s="7"/>
      <c r="V81" s="7"/>
      <c r="W81" s="7"/>
      <c r="X81" s="7"/>
      <c r="Y81" s="7"/>
      <c r="Z81" s="7"/>
    </row>
    <row r="82" spans="1:26" ht="12.75" customHeight="1" x14ac:dyDescent="0.2">
      <c r="A82" s="7"/>
      <c r="B82" s="209"/>
      <c r="C82" s="7"/>
      <c r="D82" s="7"/>
      <c r="E82" s="7"/>
      <c r="F82" s="7"/>
      <c r="G82" s="7"/>
      <c r="H82" s="7"/>
      <c r="I82" s="7"/>
      <c r="J82" s="7"/>
      <c r="K82" s="7"/>
      <c r="L82" s="7"/>
      <c r="M82" s="7"/>
      <c r="N82" s="7"/>
      <c r="O82" s="7"/>
      <c r="P82" s="7"/>
      <c r="Q82" s="7"/>
      <c r="R82" s="7"/>
      <c r="S82" s="7"/>
      <c r="T82" s="7"/>
      <c r="U82" s="7"/>
      <c r="V82" s="7"/>
      <c r="W82" s="7"/>
      <c r="X82" s="7"/>
      <c r="Y82" s="7"/>
      <c r="Z82" s="7"/>
    </row>
    <row r="83" spans="1:26" ht="12.75" customHeight="1" x14ac:dyDescent="0.2">
      <c r="A83" s="7"/>
      <c r="B83" s="209"/>
      <c r="C83" s="7"/>
      <c r="D83" s="7"/>
      <c r="E83" s="7"/>
      <c r="F83" s="7"/>
      <c r="G83" s="7"/>
      <c r="H83" s="7"/>
      <c r="I83" s="7"/>
      <c r="J83" s="7"/>
      <c r="K83" s="7"/>
      <c r="L83" s="7"/>
      <c r="M83" s="7"/>
      <c r="N83" s="7"/>
      <c r="O83" s="7"/>
      <c r="P83" s="7"/>
      <c r="Q83" s="7"/>
      <c r="R83" s="7"/>
      <c r="S83" s="7"/>
      <c r="T83" s="7"/>
      <c r="U83" s="7"/>
      <c r="V83" s="7"/>
      <c r="W83" s="7"/>
      <c r="X83" s="7"/>
      <c r="Y83" s="7"/>
      <c r="Z83" s="7"/>
    </row>
    <row r="84" spans="1:26" ht="12.75" customHeight="1" x14ac:dyDescent="0.2">
      <c r="A84" s="7"/>
      <c r="B84" s="209"/>
      <c r="C84" s="7"/>
      <c r="D84" s="7"/>
      <c r="E84" s="7"/>
      <c r="F84" s="7"/>
      <c r="G84" s="7"/>
      <c r="H84" s="7"/>
      <c r="I84" s="7"/>
      <c r="J84" s="7"/>
      <c r="K84" s="7"/>
      <c r="L84" s="7"/>
      <c r="M84" s="7"/>
      <c r="N84" s="7"/>
      <c r="O84" s="7"/>
      <c r="P84" s="7"/>
      <c r="Q84" s="7"/>
      <c r="R84" s="7"/>
      <c r="S84" s="7"/>
      <c r="T84" s="7"/>
      <c r="U84" s="7"/>
      <c r="V84" s="7"/>
      <c r="W84" s="7"/>
      <c r="X84" s="7"/>
      <c r="Y84" s="7"/>
      <c r="Z84" s="7"/>
    </row>
    <row r="85" spans="1:26" ht="12.75" customHeight="1" x14ac:dyDescent="0.2">
      <c r="A85" s="7"/>
      <c r="B85" s="209"/>
      <c r="C85" s="7"/>
      <c r="D85" s="7"/>
      <c r="E85" s="7"/>
      <c r="F85" s="7"/>
      <c r="G85" s="7"/>
      <c r="H85" s="7"/>
      <c r="I85" s="7"/>
      <c r="J85" s="7"/>
      <c r="K85" s="7"/>
      <c r="L85" s="7"/>
      <c r="M85" s="7"/>
      <c r="N85" s="7"/>
      <c r="O85" s="7"/>
      <c r="P85" s="7"/>
      <c r="Q85" s="7"/>
      <c r="R85" s="7"/>
      <c r="S85" s="7"/>
      <c r="T85" s="7"/>
      <c r="U85" s="7"/>
      <c r="V85" s="7"/>
      <c r="W85" s="7"/>
      <c r="X85" s="7"/>
      <c r="Y85" s="7"/>
      <c r="Z85" s="7"/>
    </row>
    <row r="86" spans="1:26" ht="12.75" customHeight="1" x14ac:dyDescent="0.2">
      <c r="A86" s="7"/>
      <c r="B86" s="209"/>
      <c r="C86" s="7"/>
      <c r="D86" s="7"/>
      <c r="E86" s="7"/>
      <c r="F86" s="7"/>
      <c r="G86" s="7"/>
      <c r="H86" s="7"/>
      <c r="I86" s="7"/>
      <c r="J86" s="7"/>
      <c r="K86" s="7"/>
      <c r="L86" s="7"/>
      <c r="M86" s="7"/>
      <c r="N86" s="7"/>
      <c r="O86" s="7"/>
      <c r="P86" s="7"/>
      <c r="Q86" s="7"/>
      <c r="R86" s="7"/>
      <c r="S86" s="7"/>
      <c r="T86" s="7"/>
      <c r="U86" s="7"/>
      <c r="V86" s="7"/>
      <c r="W86" s="7"/>
      <c r="X86" s="7"/>
      <c r="Y86" s="7"/>
      <c r="Z86" s="7"/>
    </row>
    <row r="87" spans="1:26" ht="12.75" customHeight="1" x14ac:dyDescent="0.2">
      <c r="A87" s="7"/>
      <c r="B87" s="209"/>
      <c r="C87" s="7"/>
      <c r="D87" s="7"/>
      <c r="E87" s="7"/>
      <c r="F87" s="7"/>
      <c r="G87" s="7"/>
      <c r="H87" s="7"/>
      <c r="I87" s="7"/>
      <c r="J87" s="7"/>
      <c r="K87" s="7"/>
      <c r="L87" s="7"/>
      <c r="M87" s="7"/>
      <c r="N87" s="7"/>
      <c r="O87" s="7"/>
      <c r="P87" s="7"/>
      <c r="Q87" s="7"/>
      <c r="R87" s="7"/>
      <c r="S87" s="7"/>
      <c r="T87" s="7"/>
      <c r="U87" s="7"/>
      <c r="V87" s="7"/>
      <c r="W87" s="7"/>
      <c r="X87" s="7"/>
      <c r="Y87" s="7"/>
      <c r="Z87" s="7"/>
    </row>
    <row r="88" spans="1:26" ht="12.75" customHeight="1" x14ac:dyDescent="0.2">
      <c r="A88" s="7"/>
      <c r="B88" s="209"/>
      <c r="C88" s="7"/>
      <c r="D88" s="7"/>
      <c r="E88" s="7"/>
      <c r="F88" s="7"/>
      <c r="G88" s="7"/>
      <c r="H88" s="7"/>
      <c r="I88" s="7"/>
      <c r="J88" s="7"/>
      <c r="K88" s="7"/>
      <c r="L88" s="7"/>
      <c r="M88" s="7"/>
      <c r="N88" s="7"/>
      <c r="O88" s="7"/>
      <c r="P88" s="7"/>
      <c r="Q88" s="7"/>
      <c r="R88" s="7"/>
      <c r="S88" s="7"/>
      <c r="T88" s="7"/>
      <c r="U88" s="7"/>
      <c r="V88" s="7"/>
      <c r="W88" s="7"/>
      <c r="X88" s="7"/>
      <c r="Y88" s="7"/>
      <c r="Z88" s="7"/>
    </row>
    <row r="89" spans="1:26" ht="12.75" customHeight="1" x14ac:dyDescent="0.2">
      <c r="A89" s="7"/>
      <c r="B89" s="209"/>
      <c r="C89" s="7"/>
      <c r="D89" s="7"/>
      <c r="E89" s="7"/>
      <c r="F89" s="7"/>
      <c r="G89" s="7"/>
      <c r="H89" s="7"/>
      <c r="I89" s="7"/>
      <c r="J89" s="7"/>
      <c r="K89" s="7"/>
      <c r="L89" s="7"/>
      <c r="M89" s="7"/>
      <c r="N89" s="7"/>
      <c r="O89" s="7"/>
      <c r="P89" s="7"/>
      <c r="Q89" s="7"/>
      <c r="R89" s="7"/>
      <c r="S89" s="7"/>
      <c r="T89" s="7"/>
      <c r="U89" s="7"/>
      <c r="V89" s="7"/>
      <c r="W89" s="7"/>
      <c r="X89" s="7"/>
      <c r="Y89" s="7"/>
      <c r="Z89" s="7"/>
    </row>
    <row r="90" spans="1:26" ht="12.75" customHeight="1" x14ac:dyDescent="0.2">
      <c r="A90" s="7"/>
      <c r="B90" s="209"/>
      <c r="C90" s="7"/>
      <c r="D90" s="7"/>
      <c r="E90" s="7"/>
      <c r="F90" s="7"/>
      <c r="G90" s="7"/>
      <c r="H90" s="7"/>
      <c r="I90" s="7"/>
      <c r="J90" s="7"/>
      <c r="K90" s="7"/>
      <c r="L90" s="7"/>
      <c r="M90" s="7"/>
      <c r="N90" s="7"/>
      <c r="O90" s="7"/>
      <c r="P90" s="7"/>
      <c r="Q90" s="7"/>
      <c r="R90" s="7"/>
      <c r="S90" s="7"/>
      <c r="T90" s="7"/>
      <c r="U90" s="7"/>
      <c r="V90" s="7"/>
      <c r="W90" s="7"/>
      <c r="X90" s="7"/>
      <c r="Y90" s="7"/>
      <c r="Z90" s="7"/>
    </row>
    <row r="91" spans="1:26" ht="12.75" customHeight="1" x14ac:dyDescent="0.2">
      <c r="A91" s="7"/>
      <c r="B91" s="209"/>
      <c r="C91" s="7"/>
      <c r="D91" s="7"/>
      <c r="E91" s="7"/>
      <c r="F91" s="7"/>
      <c r="G91" s="7"/>
      <c r="H91" s="7"/>
      <c r="I91" s="7"/>
      <c r="J91" s="7"/>
      <c r="K91" s="7"/>
      <c r="L91" s="7"/>
      <c r="M91" s="7"/>
      <c r="N91" s="7"/>
      <c r="O91" s="7"/>
      <c r="P91" s="7"/>
      <c r="Q91" s="7"/>
      <c r="R91" s="7"/>
      <c r="S91" s="7"/>
      <c r="T91" s="7"/>
      <c r="U91" s="7"/>
      <c r="V91" s="7"/>
      <c r="W91" s="7"/>
      <c r="X91" s="7"/>
      <c r="Y91" s="7"/>
      <c r="Z91" s="7"/>
    </row>
    <row r="92" spans="1:26" ht="12.75" customHeight="1" x14ac:dyDescent="0.2">
      <c r="A92" s="7"/>
      <c r="B92" s="209"/>
      <c r="C92" s="7"/>
      <c r="D92" s="7"/>
      <c r="E92" s="7"/>
      <c r="F92" s="7"/>
      <c r="G92" s="7"/>
      <c r="H92" s="7"/>
      <c r="I92" s="7"/>
      <c r="J92" s="7"/>
      <c r="K92" s="7"/>
      <c r="L92" s="7"/>
      <c r="M92" s="7"/>
      <c r="N92" s="7"/>
      <c r="O92" s="7"/>
      <c r="P92" s="7"/>
      <c r="Q92" s="7"/>
      <c r="R92" s="7"/>
      <c r="S92" s="7"/>
      <c r="T92" s="7"/>
      <c r="U92" s="7"/>
      <c r="V92" s="7"/>
      <c r="W92" s="7"/>
      <c r="X92" s="7"/>
      <c r="Y92" s="7"/>
      <c r="Z92" s="7"/>
    </row>
    <row r="93" spans="1:26" ht="12.75" customHeight="1" x14ac:dyDescent="0.2">
      <c r="A93" s="7"/>
      <c r="B93" s="209"/>
      <c r="C93" s="7"/>
      <c r="D93" s="7"/>
      <c r="E93" s="7"/>
      <c r="F93" s="7"/>
      <c r="G93" s="7"/>
      <c r="H93" s="7"/>
      <c r="I93" s="7"/>
      <c r="J93" s="7"/>
      <c r="K93" s="7"/>
      <c r="L93" s="7"/>
      <c r="M93" s="7"/>
      <c r="N93" s="7"/>
      <c r="O93" s="7"/>
      <c r="P93" s="7"/>
      <c r="Q93" s="7"/>
      <c r="R93" s="7"/>
      <c r="S93" s="7"/>
      <c r="T93" s="7"/>
      <c r="U93" s="7"/>
      <c r="V93" s="7"/>
      <c r="W93" s="7"/>
      <c r="X93" s="7"/>
      <c r="Y93" s="7"/>
      <c r="Z93" s="7"/>
    </row>
    <row r="94" spans="1:26" ht="12.75" customHeight="1" x14ac:dyDescent="0.2">
      <c r="A94" s="7"/>
      <c r="B94" s="209"/>
      <c r="C94" s="7"/>
      <c r="D94" s="7"/>
      <c r="E94" s="7"/>
      <c r="F94" s="7"/>
      <c r="G94" s="7"/>
      <c r="H94" s="7"/>
      <c r="I94" s="7"/>
      <c r="J94" s="7"/>
      <c r="K94" s="7"/>
      <c r="L94" s="7"/>
      <c r="M94" s="7"/>
      <c r="N94" s="7"/>
      <c r="O94" s="7"/>
      <c r="P94" s="7"/>
      <c r="Q94" s="7"/>
      <c r="R94" s="7"/>
      <c r="S94" s="7"/>
      <c r="T94" s="7"/>
      <c r="U94" s="7"/>
      <c r="V94" s="7"/>
      <c r="W94" s="7"/>
      <c r="X94" s="7"/>
      <c r="Y94" s="7"/>
      <c r="Z94" s="7"/>
    </row>
    <row r="95" spans="1:26" ht="12.75" customHeight="1" x14ac:dyDescent="0.2">
      <c r="A95" s="7"/>
      <c r="B95" s="209"/>
      <c r="C95" s="7"/>
      <c r="D95" s="7"/>
      <c r="E95" s="7"/>
      <c r="F95" s="7"/>
      <c r="G95" s="7"/>
      <c r="H95" s="7"/>
      <c r="I95" s="7"/>
      <c r="J95" s="7"/>
      <c r="K95" s="7"/>
      <c r="L95" s="7"/>
      <c r="M95" s="7"/>
      <c r="N95" s="7"/>
      <c r="O95" s="7"/>
      <c r="P95" s="7"/>
      <c r="Q95" s="7"/>
      <c r="R95" s="7"/>
      <c r="S95" s="7"/>
      <c r="T95" s="7"/>
      <c r="U95" s="7"/>
      <c r="V95" s="7"/>
      <c r="W95" s="7"/>
      <c r="X95" s="7"/>
      <c r="Y95" s="7"/>
      <c r="Z95" s="7"/>
    </row>
    <row r="96" spans="1:26" ht="12.75" customHeight="1" x14ac:dyDescent="0.2">
      <c r="A96" s="7"/>
      <c r="B96" s="209"/>
      <c r="C96" s="7"/>
      <c r="D96" s="7"/>
      <c r="E96" s="7"/>
      <c r="F96" s="7"/>
      <c r="G96" s="7"/>
      <c r="H96" s="7"/>
      <c r="I96" s="7"/>
      <c r="J96" s="7"/>
      <c r="K96" s="7"/>
      <c r="L96" s="7"/>
      <c r="M96" s="7"/>
      <c r="N96" s="7"/>
      <c r="O96" s="7"/>
      <c r="P96" s="7"/>
      <c r="Q96" s="7"/>
      <c r="R96" s="7"/>
      <c r="S96" s="7"/>
      <c r="T96" s="7"/>
      <c r="U96" s="7"/>
      <c r="V96" s="7"/>
      <c r="W96" s="7"/>
      <c r="X96" s="7"/>
      <c r="Y96" s="7"/>
      <c r="Z96" s="7"/>
    </row>
    <row r="97" spans="1:26" ht="12.75" customHeight="1" x14ac:dyDescent="0.2">
      <c r="A97" s="7"/>
      <c r="B97" s="209"/>
      <c r="C97" s="7"/>
      <c r="D97" s="7"/>
      <c r="E97" s="7"/>
      <c r="F97" s="7"/>
      <c r="G97" s="7"/>
      <c r="H97" s="7"/>
      <c r="I97" s="7"/>
      <c r="J97" s="7"/>
      <c r="K97" s="7"/>
      <c r="L97" s="7"/>
      <c r="M97" s="7"/>
      <c r="N97" s="7"/>
      <c r="O97" s="7"/>
      <c r="P97" s="7"/>
      <c r="Q97" s="7"/>
      <c r="R97" s="7"/>
      <c r="S97" s="7"/>
      <c r="T97" s="7"/>
      <c r="U97" s="7"/>
      <c r="V97" s="7"/>
      <c r="W97" s="7"/>
      <c r="X97" s="7"/>
      <c r="Y97" s="7"/>
      <c r="Z97" s="7"/>
    </row>
    <row r="98" spans="1:26" ht="12.75" customHeight="1" x14ac:dyDescent="0.2">
      <c r="A98" s="7"/>
      <c r="B98" s="209"/>
      <c r="C98" s="7"/>
      <c r="D98" s="7"/>
      <c r="E98" s="7"/>
      <c r="F98" s="7"/>
      <c r="G98" s="7"/>
      <c r="H98" s="7"/>
      <c r="I98" s="7"/>
      <c r="J98" s="7"/>
      <c r="K98" s="7"/>
      <c r="L98" s="7"/>
      <c r="M98" s="7"/>
      <c r="N98" s="7"/>
      <c r="O98" s="7"/>
      <c r="P98" s="7"/>
      <c r="Q98" s="7"/>
      <c r="R98" s="7"/>
      <c r="S98" s="7"/>
      <c r="T98" s="7"/>
      <c r="U98" s="7"/>
      <c r="V98" s="7"/>
      <c r="W98" s="7"/>
      <c r="X98" s="7"/>
      <c r="Y98" s="7"/>
      <c r="Z98" s="7"/>
    </row>
    <row r="99" spans="1:26" ht="12.75" customHeight="1" x14ac:dyDescent="0.2">
      <c r="A99" s="7"/>
      <c r="B99" s="209"/>
      <c r="C99" s="7"/>
      <c r="D99" s="7"/>
      <c r="E99" s="7"/>
      <c r="F99" s="7"/>
      <c r="G99" s="7"/>
      <c r="H99" s="7"/>
      <c r="I99" s="7"/>
      <c r="J99" s="7"/>
      <c r="K99" s="7"/>
      <c r="L99" s="7"/>
      <c r="M99" s="7"/>
      <c r="N99" s="7"/>
      <c r="O99" s="7"/>
      <c r="P99" s="7"/>
      <c r="Q99" s="7"/>
      <c r="R99" s="7"/>
      <c r="S99" s="7"/>
      <c r="T99" s="7"/>
      <c r="U99" s="7"/>
      <c r="V99" s="7"/>
      <c r="W99" s="7"/>
      <c r="X99" s="7"/>
      <c r="Y99" s="7"/>
      <c r="Z99" s="7"/>
    </row>
    <row r="100" spans="1:26" ht="12.75" customHeight="1" x14ac:dyDescent="0.2">
      <c r="A100" s="7"/>
      <c r="B100" s="209"/>
      <c r="C100" s="7"/>
      <c r="D100" s="7"/>
      <c r="E100" s="7"/>
      <c r="F100" s="7"/>
      <c r="G100" s="7"/>
      <c r="H100" s="7"/>
      <c r="I100" s="7"/>
      <c r="J100" s="7"/>
      <c r="K100" s="7"/>
      <c r="L100" s="7"/>
      <c r="M100" s="7"/>
      <c r="N100" s="7"/>
      <c r="O100" s="7"/>
      <c r="P100" s="7"/>
      <c r="Q100" s="7"/>
      <c r="R100" s="7"/>
      <c r="S100" s="7"/>
      <c r="T100" s="7"/>
      <c r="U100" s="7"/>
      <c r="V100" s="7"/>
      <c r="W100" s="7"/>
      <c r="X100" s="7"/>
      <c r="Y100" s="7"/>
      <c r="Z100" s="7"/>
    </row>
    <row r="101" spans="1:26" ht="12.75" customHeight="1" x14ac:dyDescent="0.2">
      <c r="A101" s="7"/>
      <c r="B101" s="209"/>
      <c r="C101" s="7"/>
      <c r="D101" s="7"/>
      <c r="E101" s="7"/>
      <c r="F101" s="7"/>
      <c r="G101" s="7"/>
      <c r="H101" s="7"/>
      <c r="I101" s="7"/>
      <c r="J101" s="7"/>
      <c r="K101" s="7"/>
      <c r="L101" s="7"/>
      <c r="M101" s="7"/>
      <c r="N101" s="7"/>
      <c r="O101" s="7"/>
      <c r="P101" s="7"/>
      <c r="Q101" s="7"/>
      <c r="R101" s="7"/>
      <c r="S101" s="7"/>
      <c r="T101" s="7"/>
      <c r="U101" s="7"/>
      <c r="V101" s="7"/>
      <c r="W101" s="7"/>
      <c r="X101" s="7"/>
      <c r="Y101" s="7"/>
      <c r="Z101" s="7"/>
    </row>
    <row r="102" spans="1:26" ht="12.75" customHeight="1" x14ac:dyDescent="0.2">
      <c r="A102" s="7"/>
      <c r="B102" s="209"/>
      <c r="C102" s="7"/>
      <c r="D102" s="7"/>
      <c r="E102" s="7"/>
      <c r="F102" s="7"/>
      <c r="G102" s="7"/>
      <c r="H102" s="7"/>
      <c r="I102" s="7"/>
      <c r="J102" s="7"/>
      <c r="K102" s="7"/>
      <c r="L102" s="7"/>
      <c r="M102" s="7"/>
      <c r="N102" s="7"/>
      <c r="O102" s="7"/>
      <c r="P102" s="7"/>
      <c r="Q102" s="7"/>
      <c r="R102" s="7"/>
      <c r="S102" s="7"/>
      <c r="T102" s="7"/>
      <c r="U102" s="7"/>
      <c r="V102" s="7"/>
      <c r="W102" s="7"/>
      <c r="X102" s="7"/>
      <c r="Y102" s="7"/>
      <c r="Z102" s="7"/>
    </row>
    <row r="103" spans="1:26" ht="12.75" customHeight="1" x14ac:dyDescent="0.2">
      <c r="A103" s="7"/>
      <c r="B103" s="209"/>
      <c r="C103" s="7"/>
      <c r="D103" s="7"/>
      <c r="E103" s="7"/>
      <c r="F103" s="7"/>
      <c r="G103" s="7"/>
      <c r="H103" s="7"/>
      <c r="I103" s="7"/>
      <c r="J103" s="7"/>
      <c r="K103" s="7"/>
      <c r="L103" s="7"/>
      <c r="M103" s="7"/>
      <c r="N103" s="7"/>
      <c r="O103" s="7"/>
      <c r="P103" s="7"/>
      <c r="Q103" s="7"/>
      <c r="R103" s="7"/>
      <c r="S103" s="7"/>
      <c r="T103" s="7"/>
      <c r="U103" s="7"/>
      <c r="V103" s="7"/>
      <c r="W103" s="7"/>
      <c r="X103" s="7"/>
      <c r="Y103" s="7"/>
      <c r="Z103" s="7"/>
    </row>
    <row r="104" spans="1:26" ht="12.75" customHeight="1" x14ac:dyDescent="0.2">
      <c r="A104" s="7"/>
      <c r="B104" s="209"/>
      <c r="C104" s="7"/>
      <c r="D104" s="7"/>
      <c r="E104" s="7"/>
      <c r="F104" s="7"/>
      <c r="G104" s="7"/>
      <c r="H104" s="7"/>
      <c r="I104" s="7"/>
      <c r="J104" s="7"/>
      <c r="K104" s="7"/>
      <c r="L104" s="7"/>
      <c r="M104" s="7"/>
      <c r="N104" s="7"/>
      <c r="O104" s="7"/>
      <c r="P104" s="7"/>
      <c r="Q104" s="7"/>
      <c r="R104" s="7"/>
      <c r="S104" s="7"/>
      <c r="T104" s="7"/>
      <c r="U104" s="7"/>
      <c r="V104" s="7"/>
      <c r="W104" s="7"/>
      <c r="X104" s="7"/>
      <c r="Y104" s="7"/>
      <c r="Z104" s="7"/>
    </row>
    <row r="105" spans="1:26" ht="12.75" customHeight="1" x14ac:dyDescent="0.2">
      <c r="A105" s="7"/>
      <c r="B105" s="209"/>
      <c r="C105" s="7"/>
      <c r="D105" s="7"/>
      <c r="E105" s="7"/>
      <c r="F105" s="7"/>
      <c r="G105" s="7"/>
      <c r="H105" s="7"/>
      <c r="I105" s="7"/>
      <c r="J105" s="7"/>
      <c r="K105" s="7"/>
      <c r="L105" s="7"/>
      <c r="M105" s="7"/>
      <c r="N105" s="7"/>
      <c r="O105" s="7"/>
      <c r="P105" s="7"/>
      <c r="Q105" s="7"/>
      <c r="R105" s="7"/>
      <c r="S105" s="7"/>
      <c r="T105" s="7"/>
      <c r="U105" s="7"/>
      <c r="V105" s="7"/>
      <c r="W105" s="7"/>
      <c r="X105" s="7"/>
      <c r="Y105" s="7"/>
      <c r="Z105" s="7"/>
    </row>
    <row r="106" spans="1:26" ht="12.75" customHeight="1" x14ac:dyDescent="0.2">
      <c r="A106" s="7"/>
      <c r="B106" s="209"/>
      <c r="C106" s="7"/>
      <c r="D106" s="7"/>
      <c r="E106" s="7"/>
      <c r="F106" s="7"/>
      <c r="G106" s="7"/>
      <c r="H106" s="7"/>
      <c r="I106" s="7"/>
      <c r="J106" s="7"/>
      <c r="K106" s="7"/>
      <c r="L106" s="7"/>
      <c r="M106" s="7"/>
      <c r="N106" s="7"/>
      <c r="O106" s="7"/>
      <c r="P106" s="7"/>
      <c r="Q106" s="7"/>
      <c r="R106" s="7"/>
      <c r="S106" s="7"/>
      <c r="T106" s="7"/>
      <c r="U106" s="7"/>
      <c r="V106" s="7"/>
      <c r="W106" s="7"/>
      <c r="X106" s="7"/>
      <c r="Y106" s="7"/>
      <c r="Z106" s="7"/>
    </row>
    <row r="107" spans="1:26" ht="12.75" customHeight="1" x14ac:dyDescent="0.2">
      <c r="A107" s="7"/>
      <c r="B107" s="209"/>
      <c r="C107" s="7"/>
      <c r="D107" s="7"/>
      <c r="E107" s="7"/>
      <c r="F107" s="7"/>
      <c r="G107" s="7"/>
      <c r="H107" s="7"/>
      <c r="I107" s="7"/>
      <c r="J107" s="7"/>
      <c r="K107" s="7"/>
      <c r="L107" s="7"/>
      <c r="M107" s="7"/>
      <c r="N107" s="7"/>
      <c r="O107" s="7"/>
      <c r="P107" s="7"/>
      <c r="Q107" s="7"/>
      <c r="R107" s="7"/>
      <c r="S107" s="7"/>
      <c r="T107" s="7"/>
      <c r="U107" s="7"/>
      <c r="V107" s="7"/>
      <c r="W107" s="7"/>
      <c r="X107" s="7"/>
      <c r="Y107" s="7"/>
      <c r="Z107" s="7"/>
    </row>
    <row r="108" spans="1:26" ht="12.75" customHeight="1" x14ac:dyDescent="0.2">
      <c r="A108" s="7"/>
      <c r="B108" s="209"/>
      <c r="C108" s="7"/>
      <c r="D108" s="7"/>
      <c r="E108" s="7"/>
      <c r="F108" s="7"/>
      <c r="G108" s="7"/>
      <c r="H108" s="7"/>
      <c r="I108" s="7"/>
      <c r="J108" s="7"/>
      <c r="K108" s="7"/>
      <c r="L108" s="7"/>
      <c r="M108" s="7"/>
      <c r="N108" s="7"/>
      <c r="O108" s="7"/>
      <c r="P108" s="7"/>
      <c r="Q108" s="7"/>
      <c r="R108" s="7"/>
      <c r="S108" s="7"/>
      <c r="T108" s="7"/>
      <c r="U108" s="7"/>
      <c r="V108" s="7"/>
      <c r="W108" s="7"/>
      <c r="X108" s="7"/>
      <c r="Y108" s="7"/>
      <c r="Z108" s="7"/>
    </row>
    <row r="109" spans="1:26" ht="12.75" customHeight="1" x14ac:dyDescent="0.2">
      <c r="A109" s="7"/>
      <c r="B109" s="209"/>
      <c r="C109" s="7"/>
      <c r="D109" s="7"/>
      <c r="E109" s="7"/>
      <c r="F109" s="7"/>
      <c r="G109" s="7"/>
      <c r="H109" s="7"/>
      <c r="I109" s="7"/>
      <c r="J109" s="7"/>
      <c r="K109" s="7"/>
      <c r="L109" s="7"/>
      <c r="M109" s="7"/>
      <c r="N109" s="7"/>
      <c r="O109" s="7"/>
      <c r="P109" s="7"/>
      <c r="Q109" s="7"/>
      <c r="R109" s="7"/>
      <c r="S109" s="7"/>
      <c r="T109" s="7"/>
      <c r="U109" s="7"/>
      <c r="V109" s="7"/>
      <c r="W109" s="7"/>
      <c r="X109" s="7"/>
      <c r="Y109" s="7"/>
      <c r="Z109" s="7"/>
    </row>
    <row r="110" spans="1:26" ht="12.75" customHeight="1" x14ac:dyDescent="0.2">
      <c r="A110" s="7"/>
      <c r="B110" s="209"/>
      <c r="C110" s="7"/>
      <c r="D110" s="7"/>
      <c r="E110" s="7"/>
      <c r="F110" s="7"/>
      <c r="G110" s="7"/>
      <c r="H110" s="7"/>
      <c r="I110" s="7"/>
      <c r="J110" s="7"/>
      <c r="K110" s="7"/>
      <c r="L110" s="7"/>
      <c r="M110" s="7"/>
      <c r="N110" s="7"/>
      <c r="O110" s="7"/>
      <c r="P110" s="7"/>
      <c r="Q110" s="7"/>
      <c r="R110" s="7"/>
      <c r="S110" s="7"/>
      <c r="T110" s="7"/>
      <c r="U110" s="7"/>
      <c r="V110" s="7"/>
      <c r="W110" s="7"/>
      <c r="X110" s="7"/>
      <c r="Y110" s="7"/>
      <c r="Z110" s="7"/>
    </row>
    <row r="111" spans="1:26" ht="12.75" customHeight="1" x14ac:dyDescent="0.2">
      <c r="A111" s="7"/>
      <c r="B111" s="209"/>
      <c r="C111" s="7"/>
      <c r="D111" s="7"/>
      <c r="E111" s="7"/>
      <c r="F111" s="7"/>
      <c r="G111" s="7"/>
      <c r="H111" s="7"/>
      <c r="I111" s="7"/>
      <c r="J111" s="7"/>
      <c r="K111" s="7"/>
      <c r="L111" s="7"/>
      <c r="M111" s="7"/>
      <c r="N111" s="7"/>
      <c r="O111" s="7"/>
      <c r="P111" s="7"/>
      <c r="Q111" s="7"/>
      <c r="R111" s="7"/>
      <c r="S111" s="7"/>
      <c r="T111" s="7"/>
      <c r="U111" s="7"/>
      <c r="V111" s="7"/>
      <c r="W111" s="7"/>
      <c r="X111" s="7"/>
      <c r="Y111" s="7"/>
      <c r="Z111" s="7"/>
    </row>
    <row r="112" spans="1:26" ht="12.75" customHeight="1" x14ac:dyDescent="0.2">
      <c r="A112" s="7"/>
      <c r="B112" s="209"/>
      <c r="C112" s="7"/>
      <c r="D112" s="7"/>
      <c r="E112" s="7"/>
      <c r="F112" s="7"/>
      <c r="G112" s="7"/>
      <c r="H112" s="7"/>
      <c r="I112" s="7"/>
      <c r="J112" s="7"/>
      <c r="K112" s="7"/>
      <c r="L112" s="7"/>
      <c r="M112" s="7"/>
      <c r="N112" s="7"/>
      <c r="O112" s="7"/>
      <c r="P112" s="7"/>
      <c r="Q112" s="7"/>
      <c r="R112" s="7"/>
      <c r="S112" s="7"/>
      <c r="T112" s="7"/>
      <c r="U112" s="7"/>
      <c r="V112" s="7"/>
      <c r="W112" s="7"/>
      <c r="X112" s="7"/>
      <c r="Y112" s="7"/>
      <c r="Z112" s="7"/>
    </row>
    <row r="113" spans="1:26" ht="12.75" customHeight="1" x14ac:dyDescent="0.2">
      <c r="A113" s="7"/>
      <c r="B113" s="209"/>
      <c r="C113" s="7"/>
      <c r="D113" s="7"/>
      <c r="E113" s="7"/>
      <c r="F113" s="7"/>
      <c r="G113" s="7"/>
      <c r="H113" s="7"/>
      <c r="I113" s="7"/>
      <c r="J113" s="7"/>
      <c r="K113" s="7"/>
      <c r="L113" s="7"/>
      <c r="M113" s="7"/>
      <c r="N113" s="7"/>
      <c r="O113" s="7"/>
      <c r="P113" s="7"/>
      <c r="Q113" s="7"/>
      <c r="R113" s="7"/>
      <c r="S113" s="7"/>
      <c r="T113" s="7"/>
      <c r="U113" s="7"/>
      <c r="V113" s="7"/>
      <c r="W113" s="7"/>
      <c r="X113" s="7"/>
      <c r="Y113" s="7"/>
      <c r="Z113" s="7"/>
    </row>
    <row r="114" spans="1:26" ht="12.75" customHeight="1" x14ac:dyDescent="0.2">
      <c r="A114" s="7"/>
      <c r="B114" s="209"/>
      <c r="C114" s="7"/>
      <c r="D114" s="7"/>
      <c r="E114" s="7"/>
      <c r="F114" s="7"/>
      <c r="G114" s="7"/>
      <c r="H114" s="7"/>
      <c r="I114" s="7"/>
      <c r="J114" s="7"/>
      <c r="K114" s="7"/>
      <c r="L114" s="7"/>
      <c r="M114" s="7"/>
      <c r="N114" s="7"/>
      <c r="O114" s="7"/>
      <c r="P114" s="7"/>
      <c r="Q114" s="7"/>
      <c r="R114" s="7"/>
      <c r="S114" s="7"/>
      <c r="T114" s="7"/>
      <c r="U114" s="7"/>
      <c r="V114" s="7"/>
      <c r="W114" s="7"/>
      <c r="X114" s="7"/>
      <c r="Y114" s="7"/>
      <c r="Z114" s="7"/>
    </row>
    <row r="115" spans="1:26" ht="12.75" customHeight="1" x14ac:dyDescent="0.2">
      <c r="A115" s="7"/>
      <c r="B115" s="209"/>
      <c r="C115" s="7"/>
      <c r="D115" s="7"/>
      <c r="E115" s="7"/>
      <c r="F115" s="7"/>
      <c r="G115" s="7"/>
      <c r="H115" s="7"/>
      <c r="I115" s="7"/>
      <c r="J115" s="7"/>
      <c r="K115" s="7"/>
      <c r="L115" s="7"/>
      <c r="M115" s="7"/>
      <c r="N115" s="7"/>
      <c r="O115" s="7"/>
      <c r="P115" s="7"/>
      <c r="Q115" s="7"/>
      <c r="R115" s="7"/>
      <c r="S115" s="7"/>
      <c r="T115" s="7"/>
      <c r="U115" s="7"/>
      <c r="V115" s="7"/>
      <c r="W115" s="7"/>
      <c r="X115" s="7"/>
      <c r="Y115" s="7"/>
      <c r="Z115" s="7"/>
    </row>
    <row r="116" spans="1:26" ht="12.75" customHeight="1" x14ac:dyDescent="0.2">
      <c r="A116" s="7"/>
      <c r="B116" s="209"/>
      <c r="C116" s="7"/>
      <c r="D116" s="7"/>
      <c r="E116" s="7"/>
      <c r="F116" s="7"/>
      <c r="G116" s="7"/>
      <c r="H116" s="7"/>
      <c r="I116" s="7"/>
      <c r="J116" s="7"/>
      <c r="K116" s="7"/>
      <c r="L116" s="7"/>
      <c r="M116" s="7"/>
      <c r="N116" s="7"/>
      <c r="O116" s="7"/>
      <c r="P116" s="7"/>
      <c r="Q116" s="7"/>
      <c r="R116" s="7"/>
      <c r="S116" s="7"/>
      <c r="T116" s="7"/>
      <c r="U116" s="7"/>
      <c r="V116" s="7"/>
      <c r="W116" s="7"/>
      <c r="X116" s="7"/>
      <c r="Y116" s="7"/>
      <c r="Z116" s="7"/>
    </row>
    <row r="117" spans="1:26" ht="12.75" customHeight="1" x14ac:dyDescent="0.2">
      <c r="A117" s="7"/>
      <c r="B117" s="209"/>
      <c r="C117" s="7"/>
      <c r="D117" s="7"/>
      <c r="E117" s="7"/>
      <c r="F117" s="7"/>
      <c r="G117" s="7"/>
      <c r="H117" s="7"/>
      <c r="I117" s="7"/>
      <c r="J117" s="7"/>
      <c r="K117" s="7"/>
      <c r="L117" s="7"/>
      <c r="M117" s="7"/>
      <c r="N117" s="7"/>
      <c r="O117" s="7"/>
      <c r="P117" s="7"/>
      <c r="Q117" s="7"/>
      <c r="R117" s="7"/>
      <c r="S117" s="7"/>
      <c r="T117" s="7"/>
      <c r="U117" s="7"/>
      <c r="V117" s="7"/>
      <c r="W117" s="7"/>
      <c r="X117" s="7"/>
      <c r="Y117" s="7"/>
      <c r="Z117" s="7"/>
    </row>
    <row r="118" spans="1:26" ht="12.75" customHeight="1" x14ac:dyDescent="0.2">
      <c r="A118" s="7"/>
      <c r="B118" s="209"/>
      <c r="C118" s="7"/>
      <c r="D118" s="7"/>
      <c r="E118" s="7"/>
      <c r="F118" s="7"/>
      <c r="G118" s="7"/>
      <c r="H118" s="7"/>
      <c r="I118" s="7"/>
      <c r="J118" s="7"/>
      <c r="K118" s="7"/>
      <c r="L118" s="7"/>
      <c r="M118" s="7"/>
      <c r="N118" s="7"/>
      <c r="O118" s="7"/>
      <c r="P118" s="7"/>
      <c r="Q118" s="7"/>
      <c r="R118" s="7"/>
      <c r="S118" s="7"/>
      <c r="T118" s="7"/>
      <c r="U118" s="7"/>
      <c r="V118" s="7"/>
      <c r="W118" s="7"/>
      <c r="X118" s="7"/>
      <c r="Y118" s="7"/>
      <c r="Z118" s="7"/>
    </row>
    <row r="119" spans="1:26" ht="12.75" customHeight="1" x14ac:dyDescent="0.2">
      <c r="A119" s="7"/>
      <c r="B119" s="209"/>
      <c r="C119" s="7"/>
      <c r="D119" s="7"/>
      <c r="E119" s="7"/>
      <c r="F119" s="7"/>
      <c r="G119" s="7"/>
      <c r="H119" s="7"/>
      <c r="I119" s="7"/>
      <c r="J119" s="7"/>
      <c r="K119" s="7"/>
      <c r="L119" s="7"/>
      <c r="M119" s="7"/>
      <c r="N119" s="7"/>
      <c r="O119" s="7"/>
      <c r="P119" s="7"/>
      <c r="Q119" s="7"/>
      <c r="R119" s="7"/>
      <c r="S119" s="7"/>
      <c r="T119" s="7"/>
      <c r="U119" s="7"/>
      <c r="V119" s="7"/>
      <c r="W119" s="7"/>
      <c r="X119" s="7"/>
      <c r="Y119" s="7"/>
      <c r="Z119" s="7"/>
    </row>
    <row r="120" spans="1:26" ht="12.75" customHeight="1" x14ac:dyDescent="0.2">
      <c r="A120" s="7"/>
      <c r="B120" s="209"/>
      <c r="C120" s="7"/>
      <c r="D120" s="7"/>
      <c r="E120" s="7"/>
      <c r="F120" s="7"/>
      <c r="G120" s="7"/>
      <c r="H120" s="7"/>
      <c r="I120" s="7"/>
      <c r="J120" s="7"/>
      <c r="K120" s="7"/>
      <c r="L120" s="7"/>
      <c r="M120" s="7"/>
      <c r="N120" s="7"/>
      <c r="O120" s="7"/>
      <c r="P120" s="7"/>
      <c r="Q120" s="7"/>
      <c r="R120" s="7"/>
      <c r="S120" s="7"/>
      <c r="T120" s="7"/>
      <c r="U120" s="7"/>
      <c r="V120" s="7"/>
      <c r="W120" s="7"/>
      <c r="X120" s="7"/>
      <c r="Y120" s="7"/>
      <c r="Z120" s="7"/>
    </row>
    <row r="121" spans="1:26" ht="12.75" customHeight="1" x14ac:dyDescent="0.2">
      <c r="A121" s="7"/>
      <c r="B121" s="209"/>
      <c r="C121" s="7"/>
      <c r="D121" s="7"/>
      <c r="E121" s="7"/>
      <c r="F121" s="7"/>
      <c r="G121" s="7"/>
      <c r="H121" s="7"/>
      <c r="I121" s="7"/>
      <c r="J121" s="7"/>
      <c r="K121" s="7"/>
      <c r="L121" s="7"/>
      <c r="M121" s="7"/>
      <c r="N121" s="7"/>
      <c r="O121" s="7"/>
      <c r="P121" s="7"/>
      <c r="Q121" s="7"/>
      <c r="R121" s="7"/>
      <c r="S121" s="7"/>
      <c r="T121" s="7"/>
      <c r="U121" s="7"/>
      <c r="V121" s="7"/>
      <c r="W121" s="7"/>
      <c r="X121" s="7"/>
      <c r="Y121" s="7"/>
      <c r="Z121" s="7"/>
    </row>
    <row r="122" spans="1:26" ht="12.75" customHeight="1" x14ac:dyDescent="0.2">
      <c r="A122" s="7"/>
      <c r="B122" s="209"/>
      <c r="C122" s="7"/>
      <c r="D122" s="7"/>
      <c r="E122" s="7"/>
      <c r="F122" s="7"/>
      <c r="G122" s="7"/>
      <c r="H122" s="7"/>
      <c r="I122" s="7"/>
      <c r="J122" s="7"/>
      <c r="K122" s="7"/>
      <c r="L122" s="7"/>
      <c r="M122" s="7"/>
      <c r="N122" s="7"/>
      <c r="O122" s="7"/>
      <c r="P122" s="7"/>
      <c r="Q122" s="7"/>
      <c r="R122" s="7"/>
      <c r="S122" s="7"/>
      <c r="T122" s="7"/>
      <c r="U122" s="7"/>
      <c r="V122" s="7"/>
      <c r="W122" s="7"/>
      <c r="X122" s="7"/>
      <c r="Y122" s="7"/>
      <c r="Z122" s="7"/>
    </row>
    <row r="123" spans="1:26" ht="12.75" customHeight="1" x14ac:dyDescent="0.2">
      <c r="A123" s="7"/>
      <c r="B123" s="209"/>
      <c r="C123" s="7"/>
      <c r="D123" s="7"/>
      <c r="E123" s="7"/>
      <c r="F123" s="7"/>
      <c r="G123" s="7"/>
      <c r="H123" s="7"/>
      <c r="I123" s="7"/>
      <c r="J123" s="7"/>
      <c r="K123" s="7"/>
      <c r="L123" s="7"/>
      <c r="M123" s="7"/>
      <c r="N123" s="7"/>
      <c r="O123" s="7"/>
      <c r="P123" s="7"/>
      <c r="Q123" s="7"/>
      <c r="R123" s="7"/>
      <c r="S123" s="7"/>
      <c r="T123" s="7"/>
      <c r="U123" s="7"/>
      <c r="V123" s="7"/>
      <c r="W123" s="7"/>
      <c r="X123" s="7"/>
      <c r="Y123" s="7"/>
      <c r="Z123" s="7"/>
    </row>
    <row r="124" spans="1:26" ht="12.75" customHeight="1" x14ac:dyDescent="0.2">
      <c r="A124" s="7"/>
      <c r="B124" s="209"/>
      <c r="C124" s="7"/>
      <c r="D124" s="7"/>
      <c r="E124" s="7"/>
      <c r="F124" s="7"/>
      <c r="G124" s="7"/>
      <c r="H124" s="7"/>
      <c r="I124" s="7"/>
      <c r="J124" s="7"/>
      <c r="K124" s="7"/>
      <c r="L124" s="7"/>
      <c r="M124" s="7"/>
      <c r="N124" s="7"/>
      <c r="O124" s="7"/>
      <c r="P124" s="7"/>
      <c r="Q124" s="7"/>
      <c r="R124" s="7"/>
      <c r="S124" s="7"/>
      <c r="T124" s="7"/>
      <c r="U124" s="7"/>
      <c r="V124" s="7"/>
      <c r="W124" s="7"/>
      <c r="X124" s="7"/>
      <c r="Y124" s="7"/>
      <c r="Z124" s="7"/>
    </row>
    <row r="125" spans="1:26" ht="12.75" customHeight="1" x14ac:dyDescent="0.2">
      <c r="A125" s="7"/>
      <c r="B125" s="209"/>
      <c r="C125" s="7"/>
      <c r="D125" s="7"/>
      <c r="E125" s="7"/>
      <c r="F125" s="7"/>
      <c r="G125" s="7"/>
      <c r="H125" s="7"/>
      <c r="I125" s="7"/>
      <c r="J125" s="7"/>
      <c r="K125" s="7"/>
      <c r="L125" s="7"/>
      <c r="M125" s="7"/>
      <c r="N125" s="7"/>
      <c r="O125" s="7"/>
      <c r="P125" s="7"/>
      <c r="Q125" s="7"/>
      <c r="R125" s="7"/>
      <c r="S125" s="7"/>
      <c r="T125" s="7"/>
      <c r="U125" s="7"/>
      <c r="V125" s="7"/>
      <c r="W125" s="7"/>
      <c r="X125" s="7"/>
      <c r="Y125" s="7"/>
      <c r="Z125" s="7"/>
    </row>
    <row r="126" spans="1:26" ht="12.75" customHeight="1" x14ac:dyDescent="0.2">
      <c r="A126" s="7"/>
      <c r="B126" s="209"/>
      <c r="C126" s="7"/>
      <c r="D126" s="7"/>
      <c r="E126" s="7"/>
      <c r="F126" s="7"/>
      <c r="G126" s="7"/>
      <c r="H126" s="7"/>
      <c r="I126" s="7"/>
      <c r="J126" s="7"/>
      <c r="K126" s="7"/>
      <c r="L126" s="7"/>
      <c r="M126" s="7"/>
      <c r="N126" s="7"/>
      <c r="O126" s="7"/>
      <c r="P126" s="7"/>
      <c r="Q126" s="7"/>
      <c r="R126" s="7"/>
      <c r="S126" s="7"/>
      <c r="T126" s="7"/>
      <c r="U126" s="7"/>
      <c r="V126" s="7"/>
      <c r="W126" s="7"/>
      <c r="X126" s="7"/>
      <c r="Y126" s="7"/>
      <c r="Z126" s="7"/>
    </row>
    <row r="127" spans="1:26" ht="12.75" customHeight="1" x14ac:dyDescent="0.2">
      <c r="A127" s="7"/>
      <c r="B127" s="209"/>
      <c r="C127" s="7"/>
      <c r="D127" s="7"/>
      <c r="E127" s="7"/>
      <c r="F127" s="7"/>
      <c r="G127" s="7"/>
      <c r="H127" s="7"/>
      <c r="I127" s="7"/>
      <c r="J127" s="7"/>
      <c r="K127" s="7"/>
      <c r="L127" s="7"/>
      <c r="M127" s="7"/>
      <c r="N127" s="7"/>
      <c r="O127" s="7"/>
      <c r="P127" s="7"/>
      <c r="Q127" s="7"/>
      <c r="R127" s="7"/>
      <c r="S127" s="7"/>
      <c r="T127" s="7"/>
      <c r="U127" s="7"/>
      <c r="V127" s="7"/>
      <c r="W127" s="7"/>
      <c r="X127" s="7"/>
      <c r="Y127" s="7"/>
      <c r="Z127" s="7"/>
    </row>
    <row r="128" spans="1:26" ht="12.75" customHeight="1" x14ac:dyDescent="0.2">
      <c r="A128" s="7"/>
      <c r="B128" s="209"/>
      <c r="C128" s="7"/>
      <c r="D128" s="7"/>
      <c r="E128" s="7"/>
      <c r="F128" s="7"/>
      <c r="G128" s="7"/>
      <c r="H128" s="7"/>
      <c r="I128" s="7"/>
      <c r="J128" s="7"/>
      <c r="K128" s="7"/>
      <c r="L128" s="7"/>
      <c r="M128" s="7"/>
      <c r="N128" s="7"/>
      <c r="O128" s="7"/>
      <c r="P128" s="7"/>
      <c r="Q128" s="7"/>
      <c r="R128" s="7"/>
      <c r="S128" s="7"/>
      <c r="T128" s="7"/>
      <c r="U128" s="7"/>
      <c r="V128" s="7"/>
      <c r="W128" s="7"/>
      <c r="X128" s="7"/>
      <c r="Y128" s="7"/>
      <c r="Z128" s="7"/>
    </row>
    <row r="129" spans="1:26" ht="12.75" customHeight="1" x14ac:dyDescent="0.2">
      <c r="A129" s="7"/>
      <c r="B129" s="209"/>
      <c r="C129" s="7"/>
      <c r="D129" s="7"/>
      <c r="E129" s="7"/>
      <c r="F129" s="7"/>
      <c r="G129" s="7"/>
      <c r="H129" s="7"/>
      <c r="I129" s="7"/>
      <c r="J129" s="7"/>
      <c r="K129" s="7"/>
      <c r="L129" s="7"/>
      <c r="M129" s="7"/>
      <c r="N129" s="7"/>
      <c r="O129" s="7"/>
      <c r="P129" s="7"/>
      <c r="Q129" s="7"/>
      <c r="R129" s="7"/>
      <c r="S129" s="7"/>
      <c r="T129" s="7"/>
      <c r="U129" s="7"/>
      <c r="V129" s="7"/>
      <c r="W129" s="7"/>
      <c r="X129" s="7"/>
      <c r="Y129" s="7"/>
      <c r="Z129" s="7"/>
    </row>
    <row r="130" spans="1:26" ht="12.75" customHeight="1" x14ac:dyDescent="0.2">
      <c r="A130" s="7"/>
      <c r="B130" s="209"/>
      <c r="C130" s="7"/>
      <c r="D130" s="7"/>
      <c r="E130" s="7"/>
      <c r="F130" s="7"/>
      <c r="G130" s="7"/>
      <c r="H130" s="7"/>
      <c r="I130" s="7"/>
      <c r="J130" s="7"/>
      <c r="K130" s="7"/>
      <c r="L130" s="7"/>
      <c r="M130" s="7"/>
      <c r="N130" s="7"/>
      <c r="O130" s="7"/>
      <c r="P130" s="7"/>
      <c r="Q130" s="7"/>
      <c r="R130" s="7"/>
      <c r="S130" s="7"/>
      <c r="T130" s="7"/>
      <c r="U130" s="7"/>
      <c r="V130" s="7"/>
      <c r="W130" s="7"/>
      <c r="X130" s="7"/>
      <c r="Y130" s="7"/>
      <c r="Z130" s="7"/>
    </row>
    <row r="131" spans="1:26" ht="12.75" customHeight="1" x14ac:dyDescent="0.2">
      <c r="A131" s="7"/>
      <c r="B131" s="209"/>
      <c r="C131" s="7"/>
      <c r="D131" s="7"/>
      <c r="E131" s="7"/>
      <c r="F131" s="7"/>
      <c r="G131" s="7"/>
      <c r="H131" s="7"/>
      <c r="I131" s="7"/>
      <c r="J131" s="7"/>
      <c r="K131" s="7"/>
      <c r="L131" s="7"/>
      <c r="M131" s="7"/>
      <c r="N131" s="7"/>
      <c r="O131" s="7"/>
      <c r="P131" s="7"/>
      <c r="Q131" s="7"/>
      <c r="R131" s="7"/>
      <c r="S131" s="7"/>
      <c r="T131" s="7"/>
      <c r="U131" s="7"/>
      <c r="V131" s="7"/>
      <c r="W131" s="7"/>
      <c r="X131" s="7"/>
      <c r="Y131" s="7"/>
      <c r="Z131" s="7"/>
    </row>
    <row r="132" spans="1:26" ht="12.75" customHeight="1" x14ac:dyDescent="0.2">
      <c r="A132" s="7"/>
      <c r="B132" s="209"/>
      <c r="C132" s="7"/>
      <c r="D132" s="7"/>
      <c r="E132" s="7"/>
      <c r="F132" s="7"/>
      <c r="G132" s="7"/>
      <c r="H132" s="7"/>
      <c r="I132" s="7"/>
      <c r="J132" s="7"/>
      <c r="K132" s="7"/>
      <c r="L132" s="7"/>
      <c r="M132" s="7"/>
      <c r="N132" s="7"/>
      <c r="O132" s="7"/>
      <c r="P132" s="7"/>
      <c r="Q132" s="7"/>
      <c r="R132" s="7"/>
      <c r="S132" s="7"/>
      <c r="T132" s="7"/>
      <c r="U132" s="7"/>
      <c r="V132" s="7"/>
      <c r="W132" s="7"/>
      <c r="X132" s="7"/>
      <c r="Y132" s="7"/>
      <c r="Z132" s="7"/>
    </row>
    <row r="133" spans="1:26" ht="12.75" customHeight="1" x14ac:dyDescent="0.2">
      <c r="A133" s="7"/>
      <c r="B133" s="209"/>
      <c r="C133" s="7"/>
      <c r="D133" s="7"/>
      <c r="E133" s="7"/>
      <c r="F133" s="7"/>
      <c r="G133" s="7"/>
      <c r="H133" s="7"/>
      <c r="I133" s="7"/>
      <c r="J133" s="7"/>
      <c r="K133" s="7"/>
      <c r="L133" s="7"/>
      <c r="M133" s="7"/>
      <c r="N133" s="7"/>
      <c r="O133" s="7"/>
      <c r="P133" s="7"/>
      <c r="Q133" s="7"/>
      <c r="R133" s="7"/>
      <c r="S133" s="7"/>
      <c r="T133" s="7"/>
      <c r="U133" s="7"/>
      <c r="V133" s="7"/>
      <c r="W133" s="7"/>
      <c r="X133" s="7"/>
      <c r="Y133" s="7"/>
      <c r="Z133" s="7"/>
    </row>
    <row r="134" spans="1:26" ht="12.75" customHeight="1" x14ac:dyDescent="0.2">
      <c r="A134" s="7"/>
      <c r="B134" s="209"/>
      <c r="C134" s="7"/>
      <c r="D134" s="7"/>
      <c r="E134" s="7"/>
      <c r="F134" s="7"/>
      <c r="G134" s="7"/>
      <c r="H134" s="7"/>
      <c r="I134" s="7"/>
      <c r="J134" s="7"/>
      <c r="K134" s="7"/>
      <c r="L134" s="7"/>
      <c r="M134" s="7"/>
      <c r="N134" s="7"/>
      <c r="O134" s="7"/>
      <c r="P134" s="7"/>
      <c r="Q134" s="7"/>
      <c r="R134" s="7"/>
      <c r="S134" s="7"/>
      <c r="T134" s="7"/>
      <c r="U134" s="7"/>
      <c r="V134" s="7"/>
      <c r="W134" s="7"/>
      <c r="X134" s="7"/>
      <c r="Y134" s="7"/>
      <c r="Z134" s="7"/>
    </row>
    <row r="135" spans="1:26" ht="12.75" customHeight="1" x14ac:dyDescent="0.2">
      <c r="A135" s="7"/>
      <c r="B135" s="209"/>
      <c r="C135" s="7"/>
      <c r="D135" s="7"/>
      <c r="E135" s="7"/>
      <c r="F135" s="7"/>
      <c r="G135" s="7"/>
      <c r="H135" s="7"/>
      <c r="I135" s="7"/>
      <c r="J135" s="7"/>
      <c r="K135" s="7"/>
      <c r="L135" s="7"/>
      <c r="M135" s="7"/>
      <c r="N135" s="7"/>
      <c r="O135" s="7"/>
      <c r="P135" s="7"/>
      <c r="Q135" s="7"/>
      <c r="R135" s="7"/>
      <c r="S135" s="7"/>
      <c r="T135" s="7"/>
      <c r="U135" s="7"/>
      <c r="V135" s="7"/>
      <c r="W135" s="7"/>
      <c r="X135" s="7"/>
      <c r="Y135" s="7"/>
      <c r="Z135" s="7"/>
    </row>
    <row r="136" spans="1:26" ht="12.75" customHeight="1" x14ac:dyDescent="0.2">
      <c r="A136" s="7"/>
      <c r="B136" s="209"/>
      <c r="C136" s="7"/>
      <c r="D136" s="7"/>
      <c r="E136" s="7"/>
      <c r="F136" s="7"/>
      <c r="G136" s="7"/>
      <c r="H136" s="7"/>
      <c r="I136" s="7"/>
      <c r="J136" s="7"/>
      <c r="K136" s="7"/>
      <c r="L136" s="7"/>
      <c r="M136" s="7"/>
      <c r="N136" s="7"/>
      <c r="O136" s="7"/>
      <c r="P136" s="7"/>
      <c r="Q136" s="7"/>
      <c r="R136" s="7"/>
      <c r="S136" s="7"/>
      <c r="T136" s="7"/>
      <c r="U136" s="7"/>
      <c r="V136" s="7"/>
      <c r="W136" s="7"/>
      <c r="X136" s="7"/>
      <c r="Y136" s="7"/>
      <c r="Z136" s="7"/>
    </row>
    <row r="137" spans="1:26" ht="12.75" customHeight="1" x14ac:dyDescent="0.2">
      <c r="A137" s="7"/>
      <c r="B137" s="209"/>
      <c r="C137" s="7"/>
      <c r="D137" s="7"/>
      <c r="E137" s="7"/>
      <c r="F137" s="7"/>
      <c r="G137" s="7"/>
      <c r="H137" s="7"/>
      <c r="I137" s="7"/>
      <c r="J137" s="7"/>
      <c r="K137" s="7"/>
      <c r="L137" s="7"/>
      <c r="M137" s="7"/>
      <c r="N137" s="7"/>
      <c r="O137" s="7"/>
      <c r="P137" s="7"/>
      <c r="Q137" s="7"/>
      <c r="R137" s="7"/>
      <c r="S137" s="7"/>
      <c r="T137" s="7"/>
      <c r="U137" s="7"/>
      <c r="V137" s="7"/>
      <c r="W137" s="7"/>
      <c r="X137" s="7"/>
      <c r="Y137" s="7"/>
      <c r="Z137" s="7"/>
    </row>
    <row r="138" spans="1:26" ht="12.75" customHeight="1" x14ac:dyDescent="0.2">
      <c r="A138" s="7"/>
      <c r="B138" s="209"/>
      <c r="C138" s="7"/>
      <c r="D138" s="7"/>
      <c r="E138" s="7"/>
      <c r="F138" s="7"/>
      <c r="G138" s="7"/>
      <c r="H138" s="7"/>
      <c r="I138" s="7"/>
      <c r="J138" s="7"/>
      <c r="K138" s="7"/>
      <c r="L138" s="7"/>
      <c r="M138" s="7"/>
      <c r="N138" s="7"/>
      <c r="O138" s="7"/>
      <c r="P138" s="7"/>
      <c r="Q138" s="7"/>
      <c r="R138" s="7"/>
      <c r="S138" s="7"/>
      <c r="T138" s="7"/>
      <c r="U138" s="7"/>
      <c r="V138" s="7"/>
      <c r="W138" s="7"/>
      <c r="X138" s="7"/>
      <c r="Y138" s="7"/>
      <c r="Z138" s="7"/>
    </row>
    <row r="139" spans="1:26" ht="12.75" customHeight="1" x14ac:dyDescent="0.2">
      <c r="A139" s="7"/>
      <c r="B139" s="209"/>
      <c r="C139" s="7"/>
      <c r="D139" s="7"/>
      <c r="E139" s="7"/>
      <c r="F139" s="7"/>
      <c r="G139" s="7"/>
      <c r="H139" s="7"/>
      <c r="I139" s="7"/>
      <c r="J139" s="7"/>
      <c r="K139" s="7"/>
      <c r="L139" s="7"/>
      <c r="M139" s="7"/>
      <c r="N139" s="7"/>
      <c r="O139" s="7"/>
      <c r="P139" s="7"/>
      <c r="Q139" s="7"/>
      <c r="R139" s="7"/>
      <c r="S139" s="7"/>
      <c r="T139" s="7"/>
      <c r="U139" s="7"/>
      <c r="V139" s="7"/>
      <c r="W139" s="7"/>
      <c r="X139" s="7"/>
      <c r="Y139" s="7"/>
      <c r="Z139" s="7"/>
    </row>
    <row r="140" spans="1:26" ht="12.75" customHeight="1" x14ac:dyDescent="0.2">
      <c r="A140" s="7"/>
      <c r="B140" s="209"/>
      <c r="C140" s="7"/>
      <c r="D140" s="7"/>
      <c r="E140" s="7"/>
      <c r="F140" s="7"/>
      <c r="G140" s="7"/>
      <c r="H140" s="7"/>
      <c r="I140" s="7"/>
      <c r="J140" s="7"/>
      <c r="K140" s="7"/>
      <c r="L140" s="7"/>
      <c r="M140" s="7"/>
      <c r="N140" s="7"/>
      <c r="O140" s="7"/>
      <c r="P140" s="7"/>
      <c r="Q140" s="7"/>
      <c r="R140" s="7"/>
      <c r="S140" s="7"/>
      <c r="T140" s="7"/>
      <c r="U140" s="7"/>
      <c r="V140" s="7"/>
      <c r="W140" s="7"/>
      <c r="X140" s="7"/>
      <c r="Y140" s="7"/>
      <c r="Z140" s="7"/>
    </row>
    <row r="141" spans="1:26" ht="12.75" customHeight="1" x14ac:dyDescent="0.2">
      <c r="A141" s="7"/>
      <c r="B141" s="209"/>
      <c r="C141" s="7"/>
      <c r="D141" s="7"/>
      <c r="E141" s="7"/>
      <c r="F141" s="7"/>
      <c r="G141" s="7"/>
      <c r="H141" s="7"/>
      <c r="I141" s="7"/>
      <c r="J141" s="7"/>
      <c r="K141" s="7"/>
      <c r="L141" s="7"/>
      <c r="M141" s="7"/>
      <c r="N141" s="7"/>
      <c r="O141" s="7"/>
      <c r="P141" s="7"/>
      <c r="Q141" s="7"/>
      <c r="R141" s="7"/>
      <c r="S141" s="7"/>
      <c r="T141" s="7"/>
      <c r="U141" s="7"/>
      <c r="V141" s="7"/>
      <c r="W141" s="7"/>
      <c r="X141" s="7"/>
      <c r="Y141" s="7"/>
      <c r="Z141" s="7"/>
    </row>
    <row r="142" spans="1:26" ht="12.75" customHeight="1" x14ac:dyDescent="0.2">
      <c r="A142" s="7"/>
      <c r="B142" s="209"/>
      <c r="C142" s="7"/>
      <c r="D142" s="7"/>
      <c r="E142" s="7"/>
      <c r="F142" s="7"/>
      <c r="G142" s="7"/>
      <c r="H142" s="7"/>
      <c r="I142" s="7"/>
      <c r="J142" s="7"/>
      <c r="K142" s="7"/>
      <c r="L142" s="7"/>
      <c r="M142" s="7"/>
      <c r="N142" s="7"/>
      <c r="O142" s="7"/>
      <c r="P142" s="7"/>
      <c r="Q142" s="7"/>
      <c r="R142" s="7"/>
      <c r="S142" s="7"/>
      <c r="T142" s="7"/>
      <c r="U142" s="7"/>
      <c r="V142" s="7"/>
      <c r="W142" s="7"/>
      <c r="X142" s="7"/>
      <c r="Y142" s="7"/>
      <c r="Z142" s="7"/>
    </row>
    <row r="143" spans="1:26" ht="12.75" customHeight="1" x14ac:dyDescent="0.2">
      <c r="A143" s="7"/>
      <c r="B143" s="209"/>
      <c r="C143" s="7"/>
      <c r="D143" s="7"/>
      <c r="E143" s="7"/>
      <c r="F143" s="7"/>
      <c r="G143" s="7"/>
      <c r="H143" s="7"/>
      <c r="I143" s="7"/>
      <c r="J143" s="7"/>
      <c r="K143" s="7"/>
      <c r="L143" s="7"/>
      <c r="M143" s="7"/>
      <c r="N143" s="7"/>
      <c r="O143" s="7"/>
      <c r="P143" s="7"/>
      <c r="Q143" s="7"/>
      <c r="R143" s="7"/>
      <c r="S143" s="7"/>
      <c r="T143" s="7"/>
      <c r="U143" s="7"/>
      <c r="V143" s="7"/>
      <c r="W143" s="7"/>
      <c r="X143" s="7"/>
      <c r="Y143" s="7"/>
      <c r="Z143" s="7"/>
    </row>
    <row r="144" spans="1:26" ht="12.75" customHeight="1" x14ac:dyDescent="0.2">
      <c r="A144" s="7"/>
      <c r="B144" s="209"/>
      <c r="C144" s="7"/>
      <c r="D144" s="7"/>
      <c r="E144" s="7"/>
      <c r="F144" s="7"/>
      <c r="G144" s="7"/>
      <c r="H144" s="7"/>
      <c r="I144" s="7"/>
      <c r="J144" s="7"/>
      <c r="K144" s="7"/>
      <c r="L144" s="7"/>
      <c r="M144" s="7"/>
      <c r="N144" s="7"/>
      <c r="O144" s="7"/>
      <c r="P144" s="7"/>
      <c r="Q144" s="7"/>
      <c r="R144" s="7"/>
      <c r="S144" s="7"/>
      <c r="T144" s="7"/>
      <c r="U144" s="7"/>
      <c r="V144" s="7"/>
      <c r="W144" s="7"/>
      <c r="X144" s="7"/>
      <c r="Y144" s="7"/>
      <c r="Z144" s="7"/>
    </row>
    <row r="145" spans="1:26" ht="12.75" customHeight="1" x14ac:dyDescent="0.2">
      <c r="A145" s="7"/>
      <c r="B145" s="209"/>
      <c r="C145" s="7"/>
      <c r="D145" s="7"/>
      <c r="E145" s="7"/>
      <c r="F145" s="7"/>
      <c r="G145" s="7"/>
      <c r="H145" s="7"/>
      <c r="I145" s="7"/>
      <c r="J145" s="7"/>
      <c r="K145" s="7"/>
      <c r="L145" s="7"/>
      <c r="M145" s="7"/>
      <c r="N145" s="7"/>
      <c r="O145" s="7"/>
      <c r="P145" s="7"/>
      <c r="Q145" s="7"/>
      <c r="R145" s="7"/>
      <c r="S145" s="7"/>
      <c r="T145" s="7"/>
      <c r="U145" s="7"/>
      <c r="V145" s="7"/>
      <c r="W145" s="7"/>
      <c r="X145" s="7"/>
      <c r="Y145" s="7"/>
      <c r="Z145" s="7"/>
    </row>
    <row r="146" spans="1:26" ht="12.75" customHeight="1" x14ac:dyDescent="0.2">
      <c r="A146" s="7"/>
      <c r="B146" s="209"/>
      <c r="C146" s="7"/>
      <c r="D146" s="7"/>
      <c r="E146" s="7"/>
      <c r="F146" s="7"/>
      <c r="G146" s="7"/>
      <c r="H146" s="7"/>
      <c r="I146" s="7"/>
      <c r="J146" s="7"/>
      <c r="K146" s="7"/>
      <c r="L146" s="7"/>
      <c r="M146" s="7"/>
      <c r="N146" s="7"/>
      <c r="O146" s="7"/>
      <c r="P146" s="7"/>
      <c r="Q146" s="7"/>
      <c r="R146" s="7"/>
      <c r="S146" s="7"/>
      <c r="T146" s="7"/>
      <c r="U146" s="7"/>
      <c r="V146" s="7"/>
      <c r="W146" s="7"/>
      <c r="X146" s="7"/>
      <c r="Y146" s="7"/>
      <c r="Z146" s="7"/>
    </row>
    <row r="147" spans="1:26" ht="12.75" customHeight="1" x14ac:dyDescent="0.2">
      <c r="A147" s="7"/>
      <c r="B147" s="209"/>
      <c r="C147" s="7"/>
      <c r="D147" s="7"/>
      <c r="E147" s="7"/>
      <c r="F147" s="7"/>
      <c r="G147" s="7"/>
      <c r="H147" s="7"/>
      <c r="I147" s="7"/>
      <c r="J147" s="7"/>
      <c r="K147" s="7"/>
      <c r="L147" s="7"/>
      <c r="M147" s="7"/>
      <c r="N147" s="7"/>
      <c r="O147" s="7"/>
      <c r="P147" s="7"/>
      <c r="Q147" s="7"/>
      <c r="R147" s="7"/>
      <c r="S147" s="7"/>
      <c r="T147" s="7"/>
      <c r="U147" s="7"/>
      <c r="V147" s="7"/>
      <c r="W147" s="7"/>
      <c r="X147" s="7"/>
      <c r="Y147" s="7"/>
      <c r="Z147" s="7"/>
    </row>
    <row r="148" spans="1:26" ht="12.75" customHeight="1" x14ac:dyDescent="0.2">
      <c r="A148" s="7"/>
      <c r="B148" s="209"/>
      <c r="C148" s="7"/>
      <c r="D148" s="7"/>
      <c r="E148" s="7"/>
      <c r="F148" s="7"/>
      <c r="G148" s="7"/>
      <c r="H148" s="7"/>
      <c r="I148" s="7"/>
      <c r="J148" s="7"/>
      <c r="K148" s="7"/>
      <c r="L148" s="7"/>
      <c r="M148" s="7"/>
      <c r="N148" s="7"/>
      <c r="O148" s="7"/>
      <c r="P148" s="7"/>
      <c r="Q148" s="7"/>
      <c r="R148" s="7"/>
      <c r="S148" s="7"/>
      <c r="T148" s="7"/>
      <c r="U148" s="7"/>
      <c r="V148" s="7"/>
      <c r="W148" s="7"/>
      <c r="X148" s="7"/>
      <c r="Y148" s="7"/>
      <c r="Z148" s="7"/>
    </row>
    <row r="149" spans="1:26" ht="12.75" customHeight="1" x14ac:dyDescent="0.2">
      <c r="A149" s="7"/>
      <c r="B149" s="209"/>
      <c r="C149" s="7"/>
      <c r="D149" s="7"/>
      <c r="E149" s="7"/>
      <c r="F149" s="7"/>
      <c r="G149" s="7"/>
      <c r="H149" s="7"/>
      <c r="I149" s="7"/>
      <c r="J149" s="7"/>
      <c r="K149" s="7"/>
      <c r="L149" s="7"/>
      <c r="M149" s="7"/>
      <c r="N149" s="7"/>
      <c r="O149" s="7"/>
      <c r="P149" s="7"/>
      <c r="Q149" s="7"/>
      <c r="R149" s="7"/>
      <c r="S149" s="7"/>
      <c r="T149" s="7"/>
      <c r="U149" s="7"/>
      <c r="V149" s="7"/>
      <c r="W149" s="7"/>
      <c r="X149" s="7"/>
      <c r="Y149" s="7"/>
      <c r="Z149" s="7"/>
    </row>
    <row r="150" spans="1:26" ht="12.75" customHeight="1" x14ac:dyDescent="0.2">
      <c r="A150" s="7"/>
      <c r="B150" s="209"/>
      <c r="C150" s="7"/>
      <c r="D150" s="7"/>
      <c r="E150" s="7"/>
      <c r="F150" s="7"/>
      <c r="G150" s="7"/>
      <c r="H150" s="7"/>
      <c r="I150" s="7"/>
      <c r="J150" s="7"/>
      <c r="K150" s="7"/>
      <c r="L150" s="7"/>
      <c r="M150" s="7"/>
      <c r="N150" s="7"/>
      <c r="O150" s="7"/>
      <c r="P150" s="7"/>
      <c r="Q150" s="7"/>
      <c r="R150" s="7"/>
      <c r="S150" s="7"/>
      <c r="T150" s="7"/>
      <c r="U150" s="7"/>
      <c r="V150" s="7"/>
      <c r="W150" s="7"/>
      <c r="X150" s="7"/>
      <c r="Y150" s="7"/>
      <c r="Z150" s="7"/>
    </row>
    <row r="151" spans="1:26" ht="12.75" customHeight="1" x14ac:dyDescent="0.2">
      <c r="A151" s="7"/>
      <c r="B151" s="209"/>
      <c r="C151" s="7"/>
      <c r="D151" s="7"/>
      <c r="E151" s="7"/>
      <c r="F151" s="7"/>
      <c r="G151" s="7"/>
      <c r="H151" s="7"/>
      <c r="I151" s="7"/>
      <c r="J151" s="7"/>
      <c r="K151" s="7"/>
      <c r="L151" s="7"/>
      <c r="M151" s="7"/>
      <c r="N151" s="7"/>
      <c r="O151" s="7"/>
      <c r="P151" s="7"/>
      <c r="Q151" s="7"/>
      <c r="R151" s="7"/>
      <c r="S151" s="7"/>
      <c r="T151" s="7"/>
      <c r="U151" s="7"/>
      <c r="V151" s="7"/>
      <c r="W151" s="7"/>
      <c r="X151" s="7"/>
      <c r="Y151" s="7"/>
      <c r="Z151" s="7"/>
    </row>
    <row r="152" spans="1:26" ht="12.75" customHeight="1" x14ac:dyDescent="0.2">
      <c r="A152" s="7"/>
      <c r="B152" s="209"/>
      <c r="C152" s="7"/>
      <c r="D152" s="7"/>
      <c r="E152" s="7"/>
      <c r="F152" s="7"/>
      <c r="G152" s="7"/>
      <c r="H152" s="7"/>
      <c r="I152" s="7"/>
      <c r="J152" s="7"/>
      <c r="K152" s="7"/>
      <c r="L152" s="7"/>
      <c r="M152" s="7"/>
      <c r="N152" s="7"/>
      <c r="O152" s="7"/>
      <c r="P152" s="7"/>
      <c r="Q152" s="7"/>
      <c r="R152" s="7"/>
      <c r="S152" s="7"/>
      <c r="T152" s="7"/>
      <c r="U152" s="7"/>
      <c r="V152" s="7"/>
      <c r="W152" s="7"/>
      <c r="X152" s="7"/>
      <c r="Y152" s="7"/>
      <c r="Z152" s="7"/>
    </row>
    <row r="153" spans="1:26" ht="12.75" customHeight="1" x14ac:dyDescent="0.2">
      <c r="A153" s="7"/>
      <c r="B153" s="209"/>
      <c r="C153" s="7"/>
      <c r="D153" s="7"/>
      <c r="E153" s="7"/>
      <c r="F153" s="7"/>
      <c r="G153" s="7"/>
      <c r="H153" s="7"/>
      <c r="I153" s="7"/>
      <c r="J153" s="7"/>
      <c r="K153" s="7"/>
      <c r="L153" s="7"/>
      <c r="M153" s="7"/>
      <c r="N153" s="7"/>
      <c r="O153" s="7"/>
      <c r="P153" s="7"/>
      <c r="Q153" s="7"/>
      <c r="R153" s="7"/>
      <c r="S153" s="7"/>
      <c r="T153" s="7"/>
      <c r="U153" s="7"/>
      <c r="V153" s="7"/>
      <c r="W153" s="7"/>
      <c r="X153" s="7"/>
      <c r="Y153" s="7"/>
      <c r="Z153" s="7"/>
    </row>
    <row r="154" spans="1:26" ht="12.75" customHeight="1" x14ac:dyDescent="0.2">
      <c r="A154" s="7"/>
      <c r="B154" s="209"/>
      <c r="C154" s="7"/>
      <c r="D154" s="7"/>
      <c r="E154" s="7"/>
      <c r="F154" s="7"/>
      <c r="G154" s="7"/>
      <c r="H154" s="7"/>
      <c r="I154" s="7"/>
      <c r="J154" s="7"/>
      <c r="K154" s="7"/>
      <c r="L154" s="7"/>
      <c r="M154" s="7"/>
      <c r="N154" s="7"/>
      <c r="O154" s="7"/>
      <c r="P154" s="7"/>
      <c r="Q154" s="7"/>
      <c r="R154" s="7"/>
      <c r="S154" s="7"/>
      <c r="T154" s="7"/>
      <c r="U154" s="7"/>
      <c r="V154" s="7"/>
      <c r="W154" s="7"/>
      <c r="X154" s="7"/>
      <c r="Y154" s="7"/>
      <c r="Z154" s="7"/>
    </row>
    <row r="155" spans="1:26" ht="12.75" customHeight="1" x14ac:dyDescent="0.2">
      <c r="A155" s="7"/>
      <c r="B155" s="209"/>
      <c r="C155" s="7"/>
      <c r="D155" s="7"/>
      <c r="E155" s="7"/>
      <c r="F155" s="7"/>
      <c r="G155" s="7"/>
      <c r="H155" s="7"/>
      <c r="I155" s="7"/>
      <c r="J155" s="7"/>
      <c r="K155" s="7"/>
      <c r="L155" s="7"/>
      <c r="M155" s="7"/>
      <c r="N155" s="7"/>
      <c r="O155" s="7"/>
      <c r="P155" s="7"/>
      <c r="Q155" s="7"/>
      <c r="R155" s="7"/>
      <c r="S155" s="7"/>
      <c r="T155" s="7"/>
      <c r="U155" s="7"/>
      <c r="V155" s="7"/>
      <c r="W155" s="7"/>
      <c r="X155" s="7"/>
      <c r="Y155" s="7"/>
      <c r="Z155" s="7"/>
    </row>
    <row r="156" spans="1:26" ht="12.75" customHeight="1" x14ac:dyDescent="0.2">
      <c r="A156" s="7"/>
      <c r="B156" s="209"/>
      <c r="C156" s="7"/>
      <c r="D156" s="7"/>
      <c r="E156" s="7"/>
      <c r="F156" s="7"/>
      <c r="G156" s="7"/>
      <c r="H156" s="7"/>
      <c r="I156" s="7"/>
      <c r="J156" s="7"/>
      <c r="K156" s="7"/>
      <c r="L156" s="7"/>
      <c r="M156" s="7"/>
      <c r="N156" s="7"/>
      <c r="O156" s="7"/>
      <c r="P156" s="7"/>
      <c r="Q156" s="7"/>
      <c r="R156" s="7"/>
      <c r="S156" s="7"/>
      <c r="T156" s="7"/>
      <c r="U156" s="7"/>
      <c r="V156" s="7"/>
      <c r="W156" s="7"/>
      <c r="X156" s="7"/>
      <c r="Y156" s="7"/>
      <c r="Z156" s="7"/>
    </row>
    <row r="157" spans="1:26" ht="12.75" customHeight="1" x14ac:dyDescent="0.2">
      <c r="A157" s="7"/>
      <c r="B157" s="209"/>
      <c r="C157" s="7"/>
      <c r="D157" s="7"/>
      <c r="E157" s="7"/>
      <c r="F157" s="7"/>
      <c r="G157" s="7"/>
      <c r="H157" s="7"/>
      <c r="I157" s="7"/>
      <c r="J157" s="7"/>
      <c r="K157" s="7"/>
      <c r="L157" s="7"/>
      <c r="M157" s="7"/>
      <c r="N157" s="7"/>
      <c r="O157" s="7"/>
      <c r="P157" s="7"/>
      <c r="Q157" s="7"/>
      <c r="R157" s="7"/>
      <c r="S157" s="7"/>
      <c r="T157" s="7"/>
      <c r="U157" s="7"/>
      <c r="V157" s="7"/>
      <c r="W157" s="7"/>
      <c r="X157" s="7"/>
      <c r="Y157" s="7"/>
      <c r="Z157" s="7"/>
    </row>
    <row r="158" spans="1:26" ht="12.75" customHeight="1" x14ac:dyDescent="0.2">
      <c r="A158" s="7"/>
      <c r="B158" s="209"/>
      <c r="C158" s="7"/>
      <c r="D158" s="7"/>
      <c r="E158" s="7"/>
      <c r="F158" s="7"/>
      <c r="G158" s="7"/>
      <c r="H158" s="7"/>
      <c r="I158" s="7"/>
      <c r="J158" s="7"/>
      <c r="K158" s="7"/>
      <c r="L158" s="7"/>
      <c r="M158" s="7"/>
      <c r="N158" s="7"/>
      <c r="O158" s="7"/>
      <c r="P158" s="7"/>
      <c r="Q158" s="7"/>
      <c r="R158" s="7"/>
      <c r="S158" s="7"/>
      <c r="T158" s="7"/>
      <c r="U158" s="7"/>
      <c r="V158" s="7"/>
      <c r="W158" s="7"/>
      <c r="X158" s="7"/>
      <c r="Y158" s="7"/>
      <c r="Z158" s="7"/>
    </row>
    <row r="159" spans="1:26" ht="12.75" customHeight="1" x14ac:dyDescent="0.2">
      <c r="A159" s="7"/>
      <c r="B159" s="209"/>
      <c r="C159" s="7"/>
      <c r="D159" s="7"/>
      <c r="E159" s="7"/>
      <c r="F159" s="7"/>
      <c r="G159" s="7"/>
      <c r="H159" s="7"/>
      <c r="I159" s="7"/>
      <c r="J159" s="7"/>
      <c r="K159" s="7"/>
      <c r="L159" s="7"/>
      <c r="M159" s="7"/>
      <c r="N159" s="7"/>
      <c r="O159" s="7"/>
      <c r="P159" s="7"/>
      <c r="Q159" s="7"/>
      <c r="R159" s="7"/>
      <c r="S159" s="7"/>
      <c r="T159" s="7"/>
      <c r="U159" s="7"/>
      <c r="V159" s="7"/>
      <c r="W159" s="7"/>
      <c r="X159" s="7"/>
      <c r="Y159" s="7"/>
      <c r="Z159" s="7"/>
    </row>
    <row r="160" spans="1:26" ht="12.75" customHeight="1" x14ac:dyDescent="0.2">
      <c r="A160" s="7"/>
      <c r="B160" s="209"/>
      <c r="C160" s="7"/>
      <c r="D160" s="7"/>
      <c r="E160" s="7"/>
      <c r="F160" s="7"/>
      <c r="G160" s="7"/>
      <c r="H160" s="7"/>
      <c r="I160" s="7"/>
      <c r="J160" s="7"/>
      <c r="K160" s="7"/>
      <c r="L160" s="7"/>
      <c r="M160" s="7"/>
      <c r="N160" s="7"/>
      <c r="O160" s="7"/>
      <c r="P160" s="7"/>
      <c r="Q160" s="7"/>
      <c r="R160" s="7"/>
      <c r="S160" s="7"/>
      <c r="T160" s="7"/>
      <c r="U160" s="7"/>
      <c r="V160" s="7"/>
      <c r="W160" s="7"/>
      <c r="X160" s="7"/>
      <c r="Y160" s="7"/>
      <c r="Z160" s="7"/>
    </row>
    <row r="161" spans="1:26" ht="12.75" customHeight="1" x14ac:dyDescent="0.2">
      <c r="A161" s="7"/>
      <c r="B161" s="209"/>
      <c r="C161" s="7"/>
      <c r="D161" s="7"/>
      <c r="E161" s="7"/>
      <c r="F161" s="7"/>
      <c r="G161" s="7"/>
      <c r="H161" s="7"/>
      <c r="I161" s="7"/>
      <c r="J161" s="7"/>
      <c r="K161" s="7"/>
      <c r="L161" s="7"/>
      <c r="M161" s="7"/>
      <c r="N161" s="7"/>
      <c r="O161" s="7"/>
      <c r="P161" s="7"/>
      <c r="Q161" s="7"/>
      <c r="R161" s="7"/>
      <c r="S161" s="7"/>
      <c r="T161" s="7"/>
      <c r="U161" s="7"/>
      <c r="V161" s="7"/>
      <c r="W161" s="7"/>
      <c r="X161" s="7"/>
      <c r="Y161" s="7"/>
      <c r="Z161" s="7"/>
    </row>
    <row r="162" spans="1:26" ht="12.75" customHeight="1" x14ac:dyDescent="0.2">
      <c r="A162" s="7"/>
      <c r="B162" s="209"/>
      <c r="C162" s="7"/>
      <c r="D162" s="7"/>
      <c r="E162" s="7"/>
      <c r="F162" s="7"/>
      <c r="G162" s="7"/>
      <c r="H162" s="7"/>
      <c r="I162" s="7"/>
      <c r="J162" s="7"/>
      <c r="K162" s="7"/>
      <c r="L162" s="7"/>
      <c r="M162" s="7"/>
      <c r="N162" s="7"/>
      <c r="O162" s="7"/>
      <c r="P162" s="7"/>
      <c r="Q162" s="7"/>
      <c r="R162" s="7"/>
      <c r="S162" s="7"/>
      <c r="T162" s="7"/>
      <c r="U162" s="7"/>
      <c r="V162" s="7"/>
      <c r="W162" s="7"/>
      <c r="X162" s="7"/>
      <c r="Y162" s="7"/>
      <c r="Z162" s="7"/>
    </row>
    <row r="163" spans="1:26" ht="12.75" customHeight="1" x14ac:dyDescent="0.2">
      <c r="A163" s="7"/>
      <c r="B163" s="209"/>
      <c r="C163" s="7"/>
      <c r="D163" s="7"/>
      <c r="E163" s="7"/>
      <c r="F163" s="7"/>
      <c r="G163" s="7"/>
      <c r="H163" s="7"/>
      <c r="I163" s="7"/>
      <c r="J163" s="7"/>
      <c r="K163" s="7"/>
      <c r="L163" s="7"/>
      <c r="M163" s="7"/>
      <c r="N163" s="7"/>
      <c r="O163" s="7"/>
      <c r="P163" s="7"/>
      <c r="Q163" s="7"/>
      <c r="R163" s="7"/>
      <c r="S163" s="7"/>
      <c r="T163" s="7"/>
      <c r="U163" s="7"/>
      <c r="V163" s="7"/>
      <c r="W163" s="7"/>
      <c r="X163" s="7"/>
      <c r="Y163" s="7"/>
      <c r="Z163" s="7"/>
    </row>
    <row r="164" spans="1:26" ht="12.75" customHeight="1" x14ac:dyDescent="0.2">
      <c r="A164" s="7"/>
      <c r="B164" s="209"/>
      <c r="C164" s="7"/>
      <c r="D164" s="7"/>
      <c r="E164" s="7"/>
      <c r="F164" s="7"/>
      <c r="G164" s="7"/>
      <c r="H164" s="7"/>
      <c r="I164" s="7"/>
      <c r="J164" s="7"/>
      <c r="K164" s="7"/>
      <c r="L164" s="7"/>
      <c r="M164" s="7"/>
      <c r="N164" s="7"/>
      <c r="O164" s="7"/>
      <c r="P164" s="7"/>
      <c r="Q164" s="7"/>
      <c r="R164" s="7"/>
      <c r="S164" s="7"/>
      <c r="T164" s="7"/>
      <c r="U164" s="7"/>
      <c r="V164" s="7"/>
      <c r="W164" s="7"/>
      <c r="X164" s="7"/>
      <c r="Y164" s="7"/>
      <c r="Z164" s="7"/>
    </row>
    <row r="165" spans="1:26" ht="12.75" customHeight="1" x14ac:dyDescent="0.2">
      <c r="A165" s="7"/>
      <c r="B165" s="209"/>
      <c r="C165" s="7"/>
      <c r="D165" s="7"/>
      <c r="E165" s="7"/>
      <c r="F165" s="7"/>
      <c r="G165" s="7"/>
      <c r="H165" s="7"/>
      <c r="I165" s="7"/>
      <c r="J165" s="7"/>
      <c r="K165" s="7"/>
      <c r="L165" s="7"/>
      <c r="M165" s="7"/>
      <c r="N165" s="7"/>
      <c r="O165" s="7"/>
      <c r="P165" s="7"/>
      <c r="Q165" s="7"/>
      <c r="R165" s="7"/>
      <c r="S165" s="7"/>
      <c r="T165" s="7"/>
      <c r="U165" s="7"/>
      <c r="V165" s="7"/>
      <c r="W165" s="7"/>
      <c r="X165" s="7"/>
      <c r="Y165" s="7"/>
      <c r="Z165" s="7"/>
    </row>
    <row r="166" spans="1:26" ht="12.75" customHeight="1" x14ac:dyDescent="0.2">
      <c r="A166" s="7"/>
      <c r="B166" s="209"/>
      <c r="C166" s="7"/>
      <c r="D166" s="7"/>
      <c r="E166" s="7"/>
      <c r="F166" s="7"/>
      <c r="G166" s="7"/>
      <c r="H166" s="7"/>
      <c r="I166" s="7"/>
      <c r="J166" s="7"/>
      <c r="K166" s="7"/>
      <c r="L166" s="7"/>
      <c r="M166" s="7"/>
      <c r="N166" s="7"/>
      <c r="O166" s="7"/>
      <c r="P166" s="7"/>
      <c r="Q166" s="7"/>
      <c r="R166" s="7"/>
      <c r="S166" s="7"/>
      <c r="T166" s="7"/>
      <c r="U166" s="7"/>
      <c r="V166" s="7"/>
      <c r="W166" s="7"/>
      <c r="X166" s="7"/>
      <c r="Y166" s="7"/>
      <c r="Z166" s="7"/>
    </row>
    <row r="167" spans="1:26" ht="12.75" customHeight="1" x14ac:dyDescent="0.2">
      <c r="A167" s="7"/>
      <c r="B167" s="209"/>
      <c r="C167" s="7"/>
      <c r="D167" s="7"/>
      <c r="E167" s="7"/>
      <c r="F167" s="7"/>
      <c r="G167" s="7"/>
      <c r="H167" s="7"/>
      <c r="I167" s="7"/>
      <c r="J167" s="7"/>
      <c r="K167" s="7"/>
      <c r="L167" s="7"/>
      <c r="M167" s="7"/>
      <c r="N167" s="7"/>
      <c r="O167" s="7"/>
      <c r="P167" s="7"/>
      <c r="Q167" s="7"/>
      <c r="R167" s="7"/>
      <c r="S167" s="7"/>
      <c r="T167" s="7"/>
      <c r="U167" s="7"/>
      <c r="V167" s="7"/>
      <c r="W167" s="7"/>
      <c r="X167" s="7"/>
      <c r="Y167" s="7"/>
      <c r="Z167" s="7"/>
    </row>
    <row r="168" spans="1:26" ht="12.75" customHeight="1" x14ac:dyDescent="0.2">
      <c r="A168" s="7"/>
      <c r="B168" s="209"/>
      <c r="C168" s="7"/>
      <c r="D168" s="7"/>
      <c r="E168" s="7"/>
      <c r="F168" s="7"/>
      <c r="G168" s="7"/>
      <c r="H168" s="7"/>
      <c r="I168" s="7"/>
      <c r="J168" s="7"/>
      <c r="K168" s="7"/>
      <c r="L168" s="7"/>
      <c r="M168" s="7"/>
      <c r="N168" s="7"/>
      <c r="O168" s="7"/>
      <c r="P168" s="7"/>
      <c r="Q168" s="7"/>
      <c r="R168" s="7"/>
      <c r="S168" s="7"/>
      <c r="T168" s="7"/>
      <c r="U168" s="7"/>
      <c r="V168" s="7"/>
      <c r="W168" s="7"/>
      <c r="X168" s="7"/>
      <c r="Y168" s="7"/>
      <c r="Z168" s="7"/>
    </row>
    <row r="169" spans="1:26" ht="12.75" customHeight="1" x14ac:dyDescent="0.2">
      <c r="A169" s="7"/>
      <c r="B169" s="209"/>
      <c r="C169" s="7"/>
      <c r="D169" s="7"/>
      <c r="E169" s="7"/>
      <c r="F169" s="7"/>
      <c r="G169" s="7"/>
      <c r="H169" s="7"/>
      <c r="I169" s="7"/>
      <c r="J169" s="7"/>
      <c r="K169" s="7"/>
      <c r="L169" s="7"/>
      <c r="M169" s="7"/>
      <c r="N169" s="7"/>
      <c r="O169" s="7"/>
      <c r="P169" s="7"/>
      <c r="Q169" s="7"/>
      <c r="R169" s="7"/>
      <c r="S169" s="7"/>
      <c r="T169" s="7"/>
      <c r="U169" s="7"/>
      <c r="V169" s="7"/>
      <c r="W169" s="7"/>
      <c r="X169" s="7"/>
      <c r="Y169" s="7"/>
      <c r="Z169" s="7"/>
    </row>
    <row r="170" spans="1:26" ht="12.75" customHeight="1" x14ac:dyDescent="0.2">
      <c r="A170" s="7"/>
      <c r="B170" s="209"/>
      <c r="C170" s="7"/>
      <c r="D170" s="7"/>
      <c r="E170" s="7"/>
      <c r="F170" s="7"/>
      <c r="G170" s="7"/>
      <c r="H170" s="7"/>
      <c r="I170" s="7"/>
      <c r="J170" s="7"/>
      <c r="K170" s="7"/>
      <c r="L170" s="7"/>
      <c r="M170" s="7"/>
      <c r="N170" s="7"/>
      <c r="O170" s="7"/>
      <c r="P170" s="7"/>
      <c r="Q170" s="7"/>
      <c r="R170" s="7"/>
      <c r="S170" s="7"/>
      <c r="T170" s="7"/>
      <c r="U170" s="7"/>
      <c r="V170" s="7"/>
      <c r="W170" s="7"/>
      <c r="X170" s="7"/>
      <c r="Y170" s="7"/>
      <c r="Z170" s="7"/>
    </row>
    <row r="171" spans="1:26" ht="12.75" customHeight="1" x14ac:dyDescent="0.2">
      <c r="A171" s="7"/>
      <c r="B171" s="209"/>
      <c r="C171" s="7"/>
      <c r="D171" s="7"/>
      <c r="E171" s="7"/>
      <c r="F171" s="7"/>
      <c r="G171" s="7"/>
      <c r="H171" s="7"/>
      <c r="I171" s="7"/>
      <c r="J171" s="7"/>
      <c r="K171" s="7"/>
      <c r="L171" s="7"/>
      <c r="M171" s="7"/>
      <c r="N171" s="7"/>
      <c r="O171" s="7"/>
      <c r="P171" s="7"/>
      <c r="Q171" s="7"/>
      <c r="R171" s="7"/>
      <c r="S171" s="7"/>
      <c r="T171" s="7"/>
      <c r="U171" s="7"/>
      <c r="V171" s="7"/>
      <c r="W171" s="7"/>
      <c r="X171" s="7"/>
      <c r="Y171" s="7"/>
      <c r="Z171" s="7"/>
    </row>
    <row r="172" spans="1:26" ht="12.75" customHeight="1" x14ac:dyDescent="0.2">
      <c r="A172" s="7"/>
      <c r="B172" s="209"/>
      <c r="C172" s="7"/>
      <c r="D172" s="7"/>
      <c r="E172" s="7"/>
      <c r="F172" s="7"/>
      <c r="G172" s="7"/>
      <c r="H172" s="7"/>
      <c r="I172" s="7"/>
      <c r="J172" s="7"/>
      <c r="K172" s="7"/>
      <c r="L172" s="7"/>
      <c r="M172" s="7"/>
      <c r="N172" s="7"/>
      <c r="O172" s="7"/>
      <c r="P172" s="7"/>
      <c r="Q172" s="7"/>
      <c r="R172" s="7"/>
      <c r="S172" s="7"/>
      <c r="T172" s="7"/>
      <c r="U172" s="7"/>
      <c r="V172" s="7"/>
      <c r="W172" s="7"/>
      <c r="X172" s="7"/>
      <c r="Y172" s="7"/>
      <c r="Z172" s="7"/>
    </row>
    <row r="173" spans="1:26" ht="12.75" customHeight="1" x14ac:dyDescent="0.2">
      <c r="A173" s="7"/>
      <c r="B173" s="209"/>
      <c r="C173" s="7"/>
      <c r="D173" s="7"/>
      <c r="E173" s="7"/>
      <c r="F173" s="7"/>
      <c r="G173" s="7"/>
      <c r="H173" s="7"/>
      <c r="I173" s="7"/>
      <c r="J173" s="7"/>
      <c r="K173" s="7"/>
      <c r="L173" s="7"/>
      <c r="M173" s="7"/>
      <c r="N173" s="7"/>
      <c r="O173" s="7"/>
      <c r="P173" s="7"/>
      <c r="Q173" s="7"/>
      <c r="R173" s="7"/>
      <c r="S173" s="7"/>
      <c r="T173" s="7"/>
      <c r="U173" s="7"/>
      <c r="V173" s="7"/>
      <c r="W173" s="7"/>
      <c r="X173" s="7"/>
      <c r="Y173" s="7"/>
      <c r="Z173" s="7"/>
    </row>
    <row r="174" spans="1:26" ht="12.75" customHeight="1" x14ac:dyDescent="0.2">
      <c r="A174" s="7"/>
      <c r="B174" s="209"/>
      <c r="C174" s="7"/>
      <c r="D174" s="7"/>
      <c r="E174" s="7"/>
      <c r="F174" s="7"/>
      <c r="G174" s="7"/>
      <c r="H174" s="7"/>
      <c r="I174" s="7"/>
      <c r="J174" s="7"/>
      <c r="K174" s="7"/>
      <c r="L174" s="7"/>
      <c r="M174" s="7"/>
      <c r="N174" s="7"/>
      <c r="O174" s="7"/>
      <c r="P174" s="7"/>
      <c r="Q174" s="7"/>
      <c r="R174" s="7"/>
      <c r="S174" s="7"/>
      <c r="T174" s="7"/>
      <c r="U174" s="7"/>
      <c r="V174" s="7"/>
      <c r="W174" s="7"/>
      <c r="X174" s="7"/>
      <c r="Y174" s="7"/>
      <c r="Z174" s="7"/>
    </row>
    <row r="175" spans="1:26" ht="12.75" customHeight="1" x14ac:dyDescent="0.2">
      <c r="A175" s="7"/>
      <c r="B175" s="209"/>
      <c r="C175" s="7"/>
      <c r="D175" s="7"/>
      <c r="E175" s="7"/>
      <c r="F175" s="7"/>
      <c r="G175" s="7"/>
      <c r="H175" s="7"/>
      <c r="I175" s="7"/>
      <c r="J175" s="7"/>
      <c r="K175" s="7"/>
      <c r="L175" s="7"/>
      <c r="M175" s="7"/>
      <c r="N175" s="7"/>
      <c r="O175" s="7"/>
      <c r="P175" s="7"/>
      <c r="Q175" s="7"/>
      <c r="R175" s="7"/>
      <c r="S175" s="7"/>
      <c r="T175" s="7"/>
      <c r="U175" s="7"/>
      <c r="V175" s="7"/>
      <c r="W175" s="7"/>
      <c r="X175" s="7"/>
      <c r="Y175" s="7"/>
      <c r="Z175" s="7"/>
    </row>
    <row r="176" spans="1:26" ht="12.75" customHeight="1" x14ac:dyDescent="0.2">
      <c r="A176" s="7"/>
      <c r="B176" s="209"/>
      <c r="C176" s="7"/>
      <c r="D176" s="7"/>
      <c r="E176" s="7"/>
      <c r="F176" s="7"/>
      <c r="G176" s="7"/>
      <c r="H176" s="7"/>
      <c r="I176" s="7"/>
      <c r="J176" s="7"/>
      <c r="K176" s="7"/>
      <c r="L176" s="7"/>
      <c r="M176" s="7"/>
      <c r="N176" s="7"/>
      <c r="O176" s="7"/>
      <c r="P176" s="7"/>
      <c r="Q176" s="7"/>
      <c r="R176" s="7"/>
      <c r="S176" s="7"/>
      <c r="T176" s="7"/>
      <c r="U176" s="7"/>
      <c r="V176" s="7"/>
      <c r="W176" s="7"/>
      <c r="X176" s="7"/>
      <c r="Y176" s="7"/>
      <c r="Z176" s="7"/>
    </row>
    <row r="177" spans="1:26" ht="12.75" customHeight="1" x14ac:dyDescent="0.2">
      <c r="A177" s="7"/>
      <c r="B177" s="209"/>
      <c r="C177" s="7"/>
      <c r="D177" s="7"/>
      <c r="E177" s="7"/>
      <c r="F177" s="7"/>
      <c r="G177" s="7"/>
      <c r="H177" s="7"/>
      <c r="I177" s="7"/>
      <c r="J177" s="7"/>
      <c r="K177" s="7"/>
      <c r="L177" s="7"/>
      <c r="M177" s="7"/>
      <c r="N177" s="7"/>
      <c r="O177" s="7"/>
      <c r="P177" s="7"/>
      <c r="Q177" s="7"/>
      <c r="R177" s="7"/>
      <c r="S177" s="7"/>
      <c r="T177" s="7"/>
      <c r="U177" s="7"/>
      <c r="V177" s="7"/>
      <c r="W177" s="7"/>
      <c r="X177" s="7"/>
      <c r="Y177" s="7"/>
      <c r="Z177" s="7"/>
    </row>
    <row r="178" spans="1:26" ht="12.75" customHeight="1" x14ac:dyDescent="0.2">
      <c r="A178" s="7"/>
      <c r="B178" s="209"/>
      <c r="C178" s="7"/>
      <c r="D178" s="7"/>
      <c r="E178" s="7"/>
      <c r="F178" s="7"/>
      <c r="G178" s="7"/>
      <c r="H178" s="7"/>
      <c r="I178" s="7"/>
      <c r="J178" s="7"/>
      <c r="K178" s="7"/>
      <c r="L178" s="7"/>
      <c r="M178" s="7"/>
      <c r="N178" s="7"/>
      <c r="O178" s="7"/>
      <c r="P178" s="7"/>
      <c r="Q178" s="7"/>
      <c r="R178" s="7"/>
      <c r="S178" s="7"/>
      <c r="T178" s="7"/>
      <c r="U178" s="7"/>
      <c r="V178" s="7"/>
      <c r="W178" s="7"/>
      <c r="X178" s="7"/>
      <c r="Y178" s="7"/>
      <c r="Z178" s="7"/>
    </row>
    <row r="179" spans="1:26" ht="12.75" customHeight="1" x14ac:dyDescent="0.2">
      <c r="A179" s="7"/>
      <c r="B179" s="209"/>
      <c r="C179" s="7"/>
      <c r="D179" s="7"/>
      <c r="E179" s="7"/>
      <c r="F179" s="7"/>
      <c r="G179" s="7"/>
      <c r="H179" s="7"/>
      <c r="I179" s="7"/>
      <c r="J179" s="7"/>
      <c r="K179" s="7"/>
      <c r="L179" s="7"/>
      <c r="M179" s="7"/>
      <c r="N179" s="7"/>
      <c r="O179" s="7"/>
      <c r="P179" s="7"/>
      <c r="Q179" s="7"/>
      <c r="R179" s="7"/>
      <c r="S179" s="7"/>
      <c r="T179" s="7"/>
      <c r="U179" s="7"/>
      <c r="V179" s="7"/>
      <c r="W179" s="7"/>
      <c r="X179" s="7"/>
      <c r="Y179" s="7"/>
      <c r="Z179" s="7"/>
    </row>
    <row r="180" spans="1:26" ht="12.75" customHeight="1" x14ac:dyDescent="0.2">
      <c r="A180" s="7"/>
      <c r="B180" s="209"/>
      <c r="C180" s="7"/>
      <c r="D180" s="7"/>
      <c r="E180" s="7"/>
      <c r="F180" s="7"/>
      <c r="G180" s="7"/>
      <c r="H180" s="7"/>
      <c r="I180" s="7"/>
      <c r="J180" s="7"/>
      <c r="K180" s="7"/>
      <c r="L180" s="7"/>
      <c r="M180" s="7"/>
      <c r="N180" s="7"/>
      <c r="O180" s="7"/>
      <c r="P180" s="7"/>
      <c r="Q180" s="7"/>
      <c r="R180" s="7"/>
      <c r="S180" s="7"/>
      <c r="T180" s="7"/>
      <c r="U180" s="7"/>
      <c r="V180" s="7"/>
      <c r="W180" s="7"/>
      <c r="X180" s="7"/>
      <c r="Y180" s="7"/>
      <c r="Z180" s="7"/>
    </row>
    <row r="181" spans="1:26" ht="12.75" customHeight="1" x14ac:dyDescent="0.2">
      <c r="A181" s="7"/>
      <c r="B181" s="209"/>
      <c r="C181" s="7"/>
      <c r="D181" s="7"/>
      <c r="E181" s="7"/>
      <c r="F181" s="7"/>
      <c r="G181" s="7"/>
      <c r="H181" s="7"/>
      <c r="I181" s="7"/>
      <c r="J181" s="7"/>
      <c r="K181" s="7"/>
      <c r="L181" s="7"/>
      <c r="M181" s="7"/>
      <c r="N181" s="7"/>
      <c r="O181" s="7"/>
      <c r="P181" s="7"/>
      <c r="Q181" s="7"/>
      <c r="R181" s="7"/>
      <c r="S181" s="7"/>
      <c r="T181" s="7"/>
      <c r="U181" s="7"/>
      <c r="V181" s="7"/>
      <c r="W181" s="7"/>
      <c r="X181" s="7"/>
      <c r="Y181" s="7"/>
      <c r="Z181" s="7"/>
    </row>
    <row r="182" spans="1:26" ht="12.75" customHeight="1" x14ac:dyDescent="0.2">
      <c r="A182" s="7"/>
      <c r="B182" s="209"/>
      <c r="C182" s="7"/>
      <c r="D182" s="7"/>
      <c r="E182" s="7"/>
      <c r="F182" s="7"/>
      <c r="G182" s="7"/>
      <c r="H182" s="7"/>
      <c r="I182" s="7"/>
      <c r="J182" s="7"/>
      <c r="K182" s="7"/>
      <c r="L182" s="7"/>
      <c r="M182" s="7"/>
      <c r="N182" s="7"/>
      <c r="O182" s="7"/>
      <c r="P182" s="7"/>
      <c r="Q182" s="7"/>
      <c r="R182" s="7"/>
      <c r="S182" s="7"/>
      <c r="T182" s="7"/>
      <c r="U182" s="7"/>
      <c r="V182" s="7"/>
      <c r="W182" s="7"/>
      <c r="X182" s="7"/>
      <c r="Y182" s="7"/>
      <c r="Z182" s="7"/>
    </row>
    <row r="183" spans="1:26" ht="12.75" customHeight="1" x14ac:dyDescent="0.2">
      <c r="A183" s="7"/>
      <c r="B183" s="209"/>
      <c r="C183" s="7"/>
      <c r="D183" s="7"/>
      <c r="E183" s="7"/>
      <c r="F183" s="7"/>
      <c r="G183" s="7"/>
      <c r="H183" s="7"/>
      <c r="I183" s="7"/>
      <c r="J183" s="7"/>
      <c r="K183" s="7"/>
      <c r="L183" s="7"/>
      <c r="M183" s="7"/>
      <c r="N183" s="7"/>
      <c r="O183" s="7"/>
      <c r="P183" s="7"/>
      <c r="Q183" s="7"/>
      <c r="R183" s="7"/>
      <c r="S183" s="7"/>
      <c r="T183" s="7"/>
      <c r="U183" s="7"/>
      <c r="V183" s="7"/>
      <c r="W183" s="7"/>
      <c r="X183" s="7"/>
      <c r="Y183" s="7"/>
      <c r="Z183" s="7"/>
    </row>
    <row r="184" spans="1:26" ht="12.75" customHeight="1" x14ac:dyDescent="0.2">
      <c r="A184" s="7"/>
      <c r="B184" s="209"/>
      <c r="C184" s="7"/>
      <c r="D184" s="7"/>
      <c r="E184" s="7"/>
      <c r="F184" s="7"/>
      <c r="G184" s="7"/>
      <c r="H184" s="7"/>
      <c r="I184" s="7"/>
      <c r="J184" s="7"/>
      <c r="K184" s="7"/>
      <c r="L184" s="7"/>
      <c r="M184" s="7"/>
      <c r="N184" s="7"/>
      <c r="O184" s="7"/>
      <c r="P184" s="7"/>
      <c r="Q184" s="7"/>
      <c r="R184" s="7"/>
      <c r="S184" s="7"/>
      <c r="T184" s="7"/>
      <c r="U184" s="7"/>
      <c r="V184" s="7"/>
      <c r="W184" s="7"/>
      <c r="X184" s="7"/>
      <c r="Y184" s="7"/>
      <c r="Z184" s="7"/>
    </row>
    <row r="185" spans="1:26" ht="12.75" customHeight="1" x14ac:dyDescent="0.2">
      <c r="A185" s="7"/>
      <c r="B185" s="209"/>
      <c r="C185" s="7"/>
      <c r="D185" s="7"/>
      <c r="E185" s="7"/>
      <c r="F185" s="7"/>
      <c r="G185" s="7"/>
      <c r="H185" s="7"/>
      <c r="I185" s="7"/>
      <c r="J185" s="7"/>
      <c r="K185" s="7"/>
      <c r="L185" s="7"/>
      <c r="M185" s="7"/>
      <c r="N185" s="7"/>
      <c r="O185" s="7"/>
      <c r="P185" s="7"/>
      <c r="Q185" s="7"/>
      <c r="R185" s="7"/>
      <c r="S185" s="7"/>
      <c r="T185" s="7"/>
      <c r="U185" s="7"/>
      <c r="V185" s="7"/>
      <c r="W185" s="7"/>
      <c r="X185" s="7"/>
      <c r="Y185" s="7"/>
      <c r="Z185" s="7"/>
    </row>
    <row r="186" spans="1:26" ht="12.75" customHeight="1" x14ac:dyDescent="0.2">
      <c r="A186" s="7"/>
      <c r="B186" s="209"/>
      <c r="C186" s="7"/>
      <c r="D186" s="7"/>
      <c r="E186" s="7"/>
      <c r="F186" s="7"/>
      <c r="G186" s="7"/>
      <c r="H186" s="7"/>
      <c r="I186" s="7"/>
      <c r="J186" s="7"/>
      <c r="K186" s="7"/>
      <c r="L186" s="7"/>
      <c r="M186" s="7"/>
      <c r="N186" s="7"/>
      <c r="O186" s="7"/>
      <c r="P186" s="7"/>
      <c r="Q186" s="7"/>
      <c r="R186" s="7"/>
      <c r="S186" s="7"/>
      <c r="T186" s="7"/>
      <c r="U186" s="7"/>
      <c r="V186" s="7"/>
      <c r="W186" s="7"/>
      <c r="X186" s="7"/>
      <c r="Y186" s="7"/>
      <c r="Z186" s="7"/>
    </row>
    <row r="187" spans="1:26" ht="12.75" customHeight="1" x14ac:dyDescent="0.2">
      <c r="A187" s="7"/>
      <c r="B187" s="209"/>
      <c r="C187" s="7"/>
      <c r="D187" s="7"/>
      <c r="E187" s="7"/>
      <c r="F187" s="7"/>
      <c r="G187" s="7"/>
      <c r="H187" s="7"/>
      <c r="I187" s="7"/>
      <c r="J187" s="7"/>
      <c r="K187" s="7"/>
      <c r="L187" s="7"/>
      <c r="M187" s="7"/>
      <c r="N187" s="7"/>
      <c r="O187" s="7"/>
      <c r="P187" s="7"/>
      <c r="Q187" s="7"/>
      <c r="R187" s="7"/>
      <c r="S187" s="7"/>
      <c r="T187" s="7"/>
      <c r="U187" s="7"/>
      <c r="V187" s="7"/>
      <c r="W187" s="7"/>
      <c r="X187" s="7"/>
      <c r="Y187" s="7"/>
      <c r="Z187" s="7"/>
    </row>
    <row r="188" spans="1:26" ht="12.75" customHeight="1" x14ac:dyDescent="0.2">
      <c r="A188" s="7"/>
      <c r="B188" s="209"/>
      <c r="C188" s="7"/>
      <c r="D188" s="7"/>
      <c r="E188" s="7"/>
      <c r="F188" s="7"/>
      <c r="G188" s="7"/>
      <c r="H188" s="7"/>
      <c r="I188" s="7"/>
      <c r="J188" s="7"/>
      <c r="K188" s="7"/>
      <c r="L188" s="7"/>
      <c r="M188" s="7"/>
      <c r="N188" s="7"/>
      <c r="O188" s="7"/>
      <c r="P188" s="7"/>
      <c r="Q188" s="7"/>
      <c r="R188" s="7"/>
      <c r="S188" s="7"/>
      <c r="T188" s="7"/>
      <c r="U188" s="7"/>
      <c r="V188" s="7"/>
      <c r="W188" s="7"/>
      <c r="X188" s="7"/>
      <c r="Y188" s="7"/>
      <c r="Z188" s="7"/>
    </row>
    <row r="189" spans="1:26" ht="12.75" customHeight="1" x14ac:dyDescent="0.2">
      <c r="A189" s="7"/>
      <c r="B189" s="209"/>
      <c r="C189" s="7"/>
      <c r="D189" s="7"/>
      <c r="E189" s="7"/>
      <c r="F189" s="7"/>
      <c r="G189" s="7"/>
      <c r="H189" s="7"/>
      <c r="I189" s="7"/>
      <c r="J189" s="7"/>
      <c r="K189" s="7"/>
      <c r="L189" s="7"/>
      <c r="M189" s="7"/>
      <c r="N189" s="7"/>
      <c r="O189" s="7"/>
      <c r="P189" s="7"/>
      <c r="Q189" s="7"/>
      <c r="R189" s="7"/>
      <c r="S189" s="7"/>
      <c r="T189" s="7"/>
      <c r="U189" s="7"/>
      <c r="V189" s="7"/>
      <c r="W189" s="7"/>
      <c r="X189" s="7"/>
      <c r="Y189" s="7"/>
      <c r="Z189" s="7"/>
    </row>
    <row r="190" spans="1:26" ht="12.75" customHeight="1" x14ac:dyDescent="0.2">
      <c r="A190" s="7"/>
      <c r="B190" s="209"/>
      <c r="C190" s="7"/>
      <c r="D190" s="7"/>
      <c r="E190" s="7"/>
      <c r="F190" s="7"/>
      <c r="G190" s="7"/>
      <c r="H190" s="7"/>
      <c r="I190" s="7"/>
      <c r="J190" s="7"/>
      <c r="K190" s="7"/>
      <c r="L190" s="7"/>
      <c r="M190" s="7"/>
      <c r="N190" s="7"/>
      <c r="O190" s="7"/>
      <c r="P190" s="7"/>
      <c r="Q190" s="7"/>
      <c r="R190" s="7"/>
      <c r="S190" s="7"/>
      <c r="T190" s="7"/>
      <c r="U190" s="7"/>
      <c r="V190" s="7"/>
      <c r="W190" s="7"/>
      <c r="X190" s="7"/>
      <c r="Y190" s="7"/>
      <c r="Z190" s="7"/>
    </row>
    <row r="191" spans="1:26" ht="12.75" customHeight="1" x14ac:dyDescent="0.2">
      <c r="A191" s="7"/>
      <c r="B191" s="209"/>
      <c r="C191" s="7"/>
      <c r="D191" s="7"/>
      <c r="E191" s="7"/>
      <c r="F191" s="7"/>
      <c r="G191" s="7"/>
      <c r="H191" s="7"/>
      <c r="I191" s="7"/>
      <c r="J191" s="7"/>
      <c r="K191" s="7"/>
      <c r="L191" s="7"/>
      <c r="M191" s="7"/>
      <c r="N191" s="7"/>
      <c r="O191" s="7"/>
      <c r="P191" s="7"/>
      <c r="Q191" s="7"/>
      <c r="R191" s="7"/>
      <c r="S191" s="7"/>
      <c r="T191" s="7"/>
      <c r="U191" s="7"/>
      <c r="V191" s="7"/>
      <c r="W191" s="7"/>
      <c r="X191" s="7"/>
      <c r="Y191" s="7"/>
      <c r="Z191" s="7"/>
    </row>
    <row r="192" spans="1:26" ht="12.75" customHeight="1" x14ac:dyDescent="0.2">
      <c r="A192" s="7"/>
      <c r="B192" s="209"/>
      <c r="C192" s="7"/>
      <c r="D192" s="7"/>
      <c r="E192" s="7"/>
      <c r="F192" s="7"/>
      <c r="G192" s="7"/>
      <c r="H192" s="7"/>
      <c r="I192" s="7"/>
      <c r="J192" s="7"/>
      <c r="K192" s="7"/>
      <c r="L192" s="7"/>
      <c r="M192" s="7"/>
      <c r="N192" s="7"/>
      <c r="O192" s="7"/>
      <c r="P192" s="7"/>
      <c r="Q192" s="7"/>
      <c r="R192" s="7"/>
      <c r="S192" s="7"/>
      <c r="T192" s="7"/>
      <c r="U192" s="7"/>
      <c r="V192" s="7"/>
      <c r="W192" s="7"/>
      <c r="X192" s="7"/>
      <c r="Y192" s="7"/>
      <c r="Z192" s="7"/>
    </row>
    <row r="193" spans="1:26" ht="12.75" customHeight="1" x14ac:dyDescent="0.2">
      <c r="A193" s="7"/>
      <c r="B193" s="209"/>
      <c r="C193" s="7"/>
      <c r="D193" s="7"/>
      <c r="E193" s="7"/>
      <c r="F193" s="7"/>
      <c r="G193" s="7"/>
      <c r="H193" s="7"/>
      <c r="I193" s="7"/>
      <c r="J193" s="7"/>
      <c r="K193" s="7"/>
      <c r="L193" s="7"/>
      <c r="M193" s="7"/>
      <c r="N193" s="7"/>
      <c r="O193" s="7"/>
      <c r="P193" s="7"/>
      <c r="Q193" s="7"/>
      <c r="R193" s="7"/>
      <c r="S193" s="7"/>
      <c r="T193" s="7"/>
      <c r="U193" s="7"/>
      <c r="V193" s="7"/>
      <c r="W193" s="7"/>
      <c r="X193" s="7"/>
      <c r="Y193" s="7"/>
      <c r="Z193" s="7"/>
    </row>
    <row r="194" spans="1:26" ht="12.75" customHeight="1" x14ac:dyDescent="0.2">
      <c r="A194" s="7"/>
      <c r="B194" s="209"/>
      <c r="C194" s="7"/>
      <c r="D194" s="7"/>
      <c r="E194" s="7"/>
      <c r="F194" s="7"/>
      <c r="G194" s="7"/>
      <c r="H194" s="7"/>
      <c r="I194" s="7"/>
      <c r="J194" s="7"/>
      <c r="K194" s="7"/>
      <c r="L194" s="7"/>
      <c r="M194" s="7"/>
      <c r="N194" s="7"/>
      <c r="O194" s="7"/>
      <c r="P194" s="7"/>
      <c r="Q194" s="7"/>
      <c r="R194" s="7"/>
      <c r="S194" s="7"/>
      <c r="T194" s="7"/>
      <c r="U194" s="7"/>
      <c r="V194" s="7"/>
      <c r="W194" s="7"/>
      <c r="X194" s="7"/>
      <c r="Y194" s="7"/>
      <c r="Z194" s="7"/>
    </row>
    <row r="195" spans="1:26" ht="12.75" customHeight="1" x14ac:dyDescent="0.2">
      <c r="A195" s="7"/>
      <c r="B195" s="209"/>
      <c r="C195" s="7"/>
      <c r="D195" s="7"/>
      <c r="E195" s="7"/>
      <c r="F195" s="7"/>
      <c r="G195" s="7"/>
      <c r="H195" s="7"/>
      <c r="I195" s="7"/>
      <c r="J195" s="7"/>
      <c r="K195" s="7"/>
      <c r="L195" s="7"/>
      <c r="M195" s="7"/>
      <c r="N195" s="7"/>
      <c r="O195" s="7"/>
      <c r="P195" s="7"/>
      <c r="Q195" s="7"/>
      <c r="R195" s="7"/>
      <c r="S195" s="7"/>
      <c r="T195" s="7"/>
      <c r="U195" s="7"/>
      <c r="V195" s="7"/>
      <c r="W195" s="7"/>
      <c r="X195" s="7"/>
      <c r="Y195" s="7"/>
      <c r="Z195" s="7"/>
    </row>
    <row r="196" spans="1:26" ht="12.75" customHeight="1" x14ac:dyDescent="0.2">
      <c r="A196" s="7"/>
      <c r="B196" s="209"/>
      <c r="C196" s="7"/>
      <c r="D196" s="7"/>
      <c r="E196" s="7"/>
      <c r="F196" s="7"/>
      <c r="G196" s="7"/>
      <c r="H196" s="7"/>
      <c r="I196" s="7"/>
      <c r="J196" s="7"/>
      <c r="K196" s="7"/>
      <c r="L196" s="7"/>
      <c r="M196" s="7"/>
      <c r="N196" s="7"/>
      <c r="O196" s="7"/>
      <c r="P196" s="7"/>
      <c r="Q196" s="7"/>
      <c r="R196" s="7"/>
      <c r="S196" s="7"/>
      <c r="T196" s="7"/>
      <c r="U196" s="7"/>
      <c r="V196" s="7"/>
      <c r="W196" s="7"/>
      <c r="X196" s="7"/>
      <c r="Y196" s="7"/>
      <c r="Z196" s="7"/>
    </row>
    <row r="197" spans="1:26" ht="12.75" customHeight="1" x14ac:dyDescent="0.2">
      <c r="A197" s="7"/>
      <c r="B197" s="209"/>
      <c r="C197" s="7"/>
      <c r="D197" s="7"/>
      <c r="E197" s="7"/>
      <c r="F197" s="7"/>
      <c r="G197" s="7"/>
      <c r="H197" s="7"/>
      <c r="I197" s="7"/>
      <c r="J197" s="7"/>
      <c r="K197" s="7"/>
      <c r="L197" s="7"/>
      <c r="M197" s="7"/>
      <c r="N197" s="7"/>
      <c r="O197" s="7"/>
      <c r="P197" s="7"/>
      <c r="Q197" s="7"/>
      <c r="R197" s="7"/>
      <c r="S197" s="7"/>
      <c r="T197" s="7"/>
      <c r="U197" s="7"/>
      <c r="V197" s="7"/>
      <c r="W197" s="7"/>
      <c r="X197" s="7"/>
      <c r="Y197" s="7"/>
      <c r="Z197" s="7"/>
    </row>
    <row r="198" spans="1:26" ht="12.75" customHeight="1" x14ac:dyDescent="0.2">
      <c r="A198" s="7"/>
      <c r="B198" s="209"/>
      <c r="C198" s="7"/>
      <c r="D198" s="7"/>
      <c r="E198" s="7"/>
      <c r="F198" s="7"/>
      <c r="G198" s="7"/>
      <c r="H198" s="7"/>
      <c r="I198" s="7"/>
      <c r="J198" s="7"/>
      <c r="K198" s="7"/>
      <c r="L198" s="7"/>
      <c r="M198" s="7"/>
      <c r="N198" s="7"/>
      <c r="O198" s="7"/>
      <c r="P198" s="7"/>
      <c r="Q198" s="7"/>
      <c r="R198" s="7"/>
      <c r="S198" s="7"/>
      <c r="T198" s="7"/>
      <c r="U198" s="7"/>
      <c r="V198" s="7"/>
      <c r="W198" s="7"/>
      <c r="X198" s="7"/>
      <c r="Y198" s="7"/>
      <c r="Z198" s="7"/>
    </row>
    <row r="199" spans="1:26" ht="12.75" customHeight="1" x14ac:dyDescent="0.2">
      <c r="A199" s="7"/>
      <c r="B199" s="209"/>
      <c r="C199" s="7"/>
      <c r="D199" s="7"/>
      <c r="E199" s="7"/>
      <c r="F199" s="7"/>
      <c r="G199" s="7"/>
      <c r="H199" s="7"/>
      <c r="I199" s="7"/>
      <c r="J199" s="7"/>
      <c r="K199" s="7"/>
      <c r="L199" s="7"/>
      <c r="M199" s="7"/>
      <c r="N199" s="7"/>
      <c r="O199" s="7"/>
      <c r="P199" s="7"/>
      <c r="Q199" s="7"/>
      <c r="R199" s="7"/>
      <c r="S199" s="7"/>
      <c r="T199" s="7"/>
      <c r="U199" s="7"/>
      <c r="V199" s="7"/>
      <c r="W199" s="7"/>
      <c r="X199" s="7"/>
      <c r="Y199" s="7"/>
      <c r="Z199" s="7"/>
    </row>
    <row r="200" spans="1:26" ht="12.75" customHeight="1" x14ac:dyDescent="0.2">
      <c r="A200" s="7"/>
      <c r="B200" s="209"/>
      <c r="C200" s="7"/>
      <c r="D200" s="7"/>
      <c r="E200" s="7"/>
      <c r="F200" s="7"/>
      <c r="G200" s="7"/>
      <c r="H200" s="7"/>
      <c r="I200" s="7"/>
      <c r="J200" s="7"/>
      <c r="K200" s="7"/>
      <c r="L200" s="7"/>
      <c r="M200" s="7"/>
      <c r="N200" s="7"/>
      <c r="O200" s="7"/>
      <c r="P200" s="7"/>
      <c r="Q200" s="7"/>
      <c r="R200" s="7"/>
      <c r="S200" s="7"/>
      <c r="T200" s="7"/>
      <c r="U200" s="7"/>
      <c r="V200" s="7"/>
      <c r="W200" s="7"/>
      <c r="X200" s="7"/>
      <c r="Y200" s="7"/>
      <c r="Z200" s="7"/>
    </row>
    <row r="201" spans="1:26" ht="12.75" customHeight="1" x14ac:dyDescent="0.2">
      <c r="A201" s="7"/>
      <c r="B201" s="209"/>
      <c r="C201" s="7"/>
      <c r="D201" s="7"/>
      <c r="E201" s="7"/>
      <c r="F201" s="7"/>
      <c r="G201" s="7"/>
      <c r="H201" s="7"/>
      <c r="I201" s="7"/>
      <c r="J201" s="7"/>
      <c r="K201" s="7"/>
      <c r="L201" s="7"/>
      <c r="M201" s="7"/>
      <c r="N201" s="7"/>
      <c r="O201" s="7"/>
      <c r="P201" s="7"/>
      <c r="Q201" s="7"/>
      <c r="R201" s="7"/>
      <c r="S201" s="7"/>
      <c r="T201" s="7"/>
      <c r="U201" s="7"/>
      <c r="V201" s="7"/>
      <c r="W201" s="7"/>
      <c r="X201" s="7"/>
      <c r="Y201" s="7"/>
      <c r="Z201" s="7"/>
    </row>
    <row r="202" spans="1:26" ht="12.75" customHeight="1" x14ac:dyDescent="0.2">
      <c r="A202" s="7"/>
      <c r="B202" s="209"/>
      <c r="C202" s="7"/>
      <c r="D202" s="7"/>
      <c r="E202" s="7"/>
      <c r="F202" s="7"/>
      <c r="G202" s="7"/>
      <c r="H202" s="7"/>
      <c r="I202" s="7"/>
      <c r="J202" s="7"/>
      <c r="K202" s="7"/>
      <c r="L202" s="7"/>
      <c r="M202" s="7"/>
      <c r="N202" s="7"/>
      <c r="O202" s="7"/>
      <c r="P202" s="7"/>
      <c r="Q202" s="7"/>
      <c r="R202" s="7"/>
      <c r="S202" s="7"/>
      <c r="T202" s="7"/>
      <c r="U202" s="7"/>
      <c r="V202" s="7"/>
      <c r="W202" s="7"/>
      <c r="X202" s="7"/>
      <c r="Y202" s="7"/>
      <c r="Z202" s="7"/>
    </row>
    <row r="203" spans="1:26" ht="12.75" customHeight="1" x14ac:dyDescent="0.2">
      <c r="A203" s="7"/>
      <c r="B203" s="209"/>
      <c r="C203" s="7"/>
      <c r="D203" s="7"/>
      <c r="E203" s="7"/>
      <c r="F203" s="7"/>
      <c r="G203" s="7"/>
      <c r="H203" s="7"/>
      <c r="I203" s="7"/>
      <c r="J203" s="7"/>
      <c r="K203" s="7"/>
      <c r="L203" s="7"/>
      <c r="M203" s="7"/>
      <c r="N203" s="7"/>
      <c r="O203" s="7"/>
      <c r="P203" s="7"/>
      <c r="Q203" s="7"/>
      <c r="R203" s="7"/>
      <c r="S203" s="7"/>
      <c r="T203" s="7"/>
      <c r="U203" s="7"/>
      <c r="V203" s="7"/>
      <c r="W203" s="7"/>
      <c r="X203" s="7"/>
      <c r="Y203" s="7"/>
      <c r="Z203" s="7"/>
    </row>
    <row r="204" spans="1:26" ht="12.75" customHeight="1" x14ac:dyDescent="0.2">
      <c r="A204" s="7"/>
      <c r="B204" s="209"/>
      <c r="C204" s="7"/>
      <c r="D204" s="7"/>
      <c r="E204" s="7"/>
      <c r="F204" s="7"/>
      <c r="G204" s="7"/>
      <c r="H204" s="7"/>
      <c r="I204" s="7"/>
      <c r="J204" s="7"/>
      <c r="K204" s="7"/>
      <c r="L204" s="7"/>
      <c r="M204" s="7"/>
      <c r="N204" s="7"/>
      <c r="O204" s="7"/>
      <c r="P204" s="7"/>
      <c r="Q204" s="7"/>
      <c r="R204" s="7"/>
      <c r="S204" s="7"/>
      <c r="T204" s="7"/>
      <c r="U204" s="7"/>
      <c r="V204" s="7"/>
      <c r="W204" s="7"/>
      <c r="X204" s="7"/>
      <c r="Y204" s="7"/>
      <c r="Z204" s="7"/>
    </row>
    <row r="205" spans="1:26" ht="12.75" customHeight="1" x14ac:dyDescent="0.2">
      <c r="A205" s="7"/>
      <c r="B205" s="209"/>
      <c r="C205" s="7"/>
      <c r="D205" s="7"/>
      <c r="E205" s="7"/>
      <c r="F205" s="7"/>
      <c r="G205" s="7"/>
      <c r="H205" s="7"/>
      <c r="I205" s="7"/>
      <c r="J205" s="7"/>
      <c r="K205" s="7"/>
      <c r="L205" s="7"/>
      <c r="M205" s="7"/>
      <c r="N205" s="7"/>
      <c r="O205" s="7"/>
      <c r="P205" s="7"/>
      <c r="Q205" s="7"/>
      <c r="R205" s="7"/>
      <c r="S205" s="7"/>
      <c r="T205" s="7"/>
      <c r="U205" s="7"/>
      <c r="V205" s="7"/>
      <c r="W205" s="7"/>
      <c r="X205" s="7"/>
      <c r="Y205" s="7"/>
      <c r="Z205" s="7"/>
    </row>
    <row r="206" spans="1:26" ht="12.75" customHeight="1" x14ac:dyDescent="0.2">
      <c r="A206" s="7"/>
      <c r="B206" s="209"/>
      <c r="C206" s="7"/>
      <c r="D206" s="7"/>
      <c r="E206" s="7"/>
      <c r="F206" s="7"/>
      <c r="G206" s="7"/>
      <c r="H206" s="7"/>
      <c r="I206" s="7"/>
      <c r="J206" s="7"/>
      <c r="K206" s="7"/>
      <c r="L206" s="7"/>
      <c r="M206" s="7"/>
      <c r="N206" s="7"/>
      <c r="O206" s="7"/>
      <c r="P206" s="7"/>
      <c r="Q206" s="7"/>
      <c r="R206" s="7"/>
      <c r="S206" s="7"/>
      <c r="T206" s="7"/>
      <c r="U206" s="7"/>
      <c r="V206" s="7"/>
      <c r="W206" s="7"/>
      <c r="X206" s="7"/>
      <c r="Y206" s="7"/>
      <c r="Z206" s="7"/>
    </row>
    <row r="207" spans="1:26" ht="12.75" customHeight="1" x14ac:dyDescent="0.2">
      <c r="A207" s="7"/>
      <c r="B207" s="209"/>
      <c r="C207" s="7"/>
      <c r="D207" s="7"/>
      <c r="E207" s="7"/>
      <c r="F207" s="7"/>
      <c r="G207" s="7"/>
      <c r="H207" s="7"/>
      <c r="I207" s="7"/>
      <c r="J207" s="7"/>
      <c r="K207" s="7"/>
      <c r="L207" s="7"/>
      <c r="M207" s="7"/>
      <c r="N207" s="7"/>
      <c r="O207" s="7"/>
      <c r="P207" s="7"/>
      <c r="Q207" s="7"/>
      <c r="R207" s="7"/>
      <c r="S207" s="7"/>
      <c r="T207" s="7"/>
      <c r="U207" s="7"/>
      <c r="V207" s="7"/>
      <c r="W207" s="7"/>
      <c r="X207" s="7"/>
      <c r="Y207" s="7"/>
      <c r="Z207" s="7"/>
    </row>
    <row r="208" spans="1:26" ht="12.75" customHeight="1" x14ac:dyDescent="0.2">
      <c r="A208" s="7"/>
      <c r="B208" s="209"/>
      <c r="C208" s="7"/>
      <c r="D208" s="7"/>
      <c r="E208" s="7"/>
      <c r="F208" s="7"/>
      <c r="G208" s="7"/>
      <c r="H208" s="7"/>
      <c r="I208" s="7"/>
      <c r="J208" s="7"/>
      <c r="K208" s="7"/>
      <c r="L208" s="7"/>
      <c r="M208" s="7"/>
      <c r="N208" s="7"/>
      <c r="O208" s="7"/>
      <c r="P208" s="7"/>
      <c r="Q208" s="7"/>
      <c r="R208" s="7"/>
      <c r="S208" s="7"/>
      <c r="T208" s="7"/>
      <c r="U208" s="7"/>
      <c r="V208" s="7"/>
      <c r="W208" s="7"/>
      <c r="X208" s="7"/>
      <c r="Y208" s="7"/>
      <c r="Z208" s="7"/>
    </row>
    <row r="209" spans="1:26" ht="12.75" customHeight="1" x14ac:dyDescent="0.2">
      <c r="A209" s="7"/>
      <c r="B209" s="209"/>
      <c r="C209" s="7"/>
      <c r="D209" s="7"/>
      <c r="E209" s="7"/>
      <c r="F209" s="7"/>
      <c r="G209" s="7"/>
      <c r="H209" s="7"/>
      <c r="I209" s="7"/>
      <c r="J209" s="7"/>
      <c r="K209" s="7"/>
      <c r="L209" s="7"/>
      <c r="M209" s="7"/>
      <c r="N209" s="7"/>
      <c r="O209" s="7"/>
      <c r="P209" s="7"/>
      <c r="Q209" s="7"/>
      <c r="R209" s="7"/>
      <c r="S209" s="7"/>
      <c r="T209" s="7"/>
      <c r="U209" s="7"/>
      <c r="V209" s="7"/>
      <c r="W209" s="7"/>
      <c r="X209" s="7"/>
      <c r="Y209" s="7"/>
      <c r="Z209" s="7"/>
    </row>
    <row r="210" spans="1:26" ht="12.75" customHeight="1" x14ac:dyDescent="0.2">
      <c r="A210" s="7"/>
      <c r="B210" s="209"/>
      <c r="C210" s="7"/>
      <c r="D210" s="7"/>
      <c r="E210" s="7"/>
      <c r="F210" s="7"/>
      <c r="G210" s="7"/>
      <c r="H210" s="7"/>
      <c r="I210" s="7"/>
      <c r="J210" s="7"/>
      <c r="K210" s="7"/>
      <c r="L210" s="7"/>
      <c r="M210" s="7"/>
      <c r="N210" s="7"/>
      <c r="O210" s="7"/>
      <c r="P210" s="7"/>
      <c r="Q210" s="7"/>
      <c r="R210" s="7"/>
      <c r="S210" s="7"/>
      <c r="T210" s="7"/>
      <c r="U210" s="7"/>
      <c r="V210" s="7"/>
      <c r="W210" s="7"/>
      <c r="X210" s="7"/>
      <c r="Y210" s="7"/>
      <c r="Z210" s="7"/>
    </row>
    <row r="211" spans="1:26" ht="12.75" customHeight="1" x14ac:dyDescent="0.2">
      <c r="A211" s="7"/>
      <c r="B211" s="209"/>
      <c r="C211" s="7"/>
      <c r="D211" s="7"/>
      <c r="E211" s="7"/>
      <c r="F211" s="7"/>
      <c r="G211" s="7"/>
      <c r="H211" s="7"/>
      <c r="I211" s="7"/>
      <c r="J211" s="7"/>
      <c r="K211" s="7"/>
      <c r="L211" s="7"/>
      <c r="M211" s="7"/>
      <c r="N211" s="7"/>
      <c r="O211" s="7"/>
      <c r="P211" s="7"/>
      <c r="Q211" s="7"/>
      <c r="R211" s="7"/>
      <c r="S211" s="7"/>
      <c r="T211" s="7"/>
      <c r="U211" s="7"/>
      <c r="V211" s="7"/>
      <c r="W211" s="7"/>
      <c r="X211" s="7"/>
      <c r="Y211" s="7"/>
      <c r="Z211" s="7"/>
    </row>
    <row r="212" spans="1:26" ht="12.75" customHeight="1" x14ac:dyDescent="0.2">
      <c r="A212" s="7"/>
      <c r="B212" s="209"/>
      <c r="C212" s="7"/>
      <c r="D212" s="7"/>
      <c r="E212" s="7"/>
      <c r="F212" s="7"/>
      <c r="G212" s="7"/>
      <c r="H212" s="7"/>
      <c r="I212" s="7"/>
      <c r="J212" s="7"/>
      <c r="K212" s="7"/>
      <c r="L212" s="7"/>
      <c r="M212" s="7"/>
      <c r="N212" s="7"/>
      <c r="O212" s="7"/>
      <c r="P212" s="7"/>
      <c r="Q212" s="7"/>
      <c r="R212" s="7"/>
      <c r="S212" s="7"/>
      <c r="T212" s="7"/>
      <c r="U212" s="7"/>
      <c r="V212" s="7"/>
      <c r="W212" s="7"/>
      <c r="X212" s="7"/>
      <c r="Y212" s="7"/>
      <c r="Z212" s="7"/>
    </row>
    <row r="213" spans="1:26" ht="12.75" customHeight="1" x14ac:dyDescent="0.2">
      <c r="A213" s="7"/>
      <c r="B213" s="209"/>
      <c r="C213" s="7"/>
      <c r="D213" s="7"/>
      <c r="E213" s="7"/>
      <c r="F213" s="7"/>
      <c r="G213" s="7"/>
      <c r="H213" s="7"/>
      <c r="I213" s="7"/>
      <c r="J213" s="7"/>
      <c r="K213" s="7"/>
      <c r="L213" s="7"/>
      <c r="M213" s="7"/>
      <c r="N213" s="7"/>
      <c r="O213" s="7"/>
      <c r="P213" s="7"/>
      <c r="Q213" s="7"/>
      <c r="R213" s="7"/>
      <c r="S213" s="7"/>
      <c r="T213" s="7"/>
      <c r="U213" s="7"/>
      <c r="V213" s="7"/>
      <c r="W213" s="7"/>
      <c r="X213" s="7"/>
      <c r="Y213" s="7"/>
      <c r="Z213" s="7"/>
    </row>
    <row r="214" spans="1:26" ht="12.75" customHeight="1" x14ac:dyDescent="0.2">
      <c r="A214" s="7"/>
      <c r="B214" s="209"/>
      <c r="C214" s="7"/>
      <c r="D214" s="7"/>
      <c r="E214" s="7"/>
      <c r="F214" s="7"/>
      <c r="G214" s="7"/>
      <c r="H214" s="7"/>
      <c r="I214" s="7"/>
      <c r="J214" s="7"/>
      <c r="K214" s="7"/>
      <c r="L214" s="7"/>
      <c r="M214" s="7"/>
      <c r="N214" s="7"/>
      <c r="O214" s="7"/>
      <c r="P214" s="7"/>
      <c r="Q214" s="7"/>
      <c r="R214" s="7"/>
      <c r="S214" s="7"/>
      <c r="T214" s="7"/>
      <c r="U214" s="7"/>
      <c r="V214" s="7"/>
      <c r="W214" s="7"/>
      <c r="X214" s="7"/>
      <c r="Y214" s="7"/>
      <c r="Z214" s="7"/>
    </row>
    <row r="215" spans="1:26" ht="12.75" customHeight="1" x14ac:dyDescent="0.2">
      <c r="A215" s="7"/>
      <c r="B215" s="209"/>
      <c r="C215" s="7"/>
      <c r="D215" s="7"/>
      <c r="E215" s="7"/>
      <c r="F215" s="7"/>
      <c r="G215" s="7"/>
      <c r="H215" s="7"/>
      <c r="I215" s="7"/>
      <c r="J215" s="7"/>
      <c r="K215" s="7"/>
      <c r="L215" s="7"/>
      <c r="M215" s="7"/>
      <c r="N215" s="7"/>
      <c r="O215" s="7"/>
      <c r="P215" s="7"/>
      <c r="Q215" s="7"/>
      <c r="R215" s="7"/>
      <c r="S215" s="7"/>
      <c r="T215" s="7"/>
      <c r="U215" s="7"/>
      <c r="V215" s="7"/>
      <c r="W215" s="7"/>
      <c r="X215" s="7"/>
      <c r="Y215" s="7"/>
      <c r="Z215" s="7"/>
    </row>
    <row r="216" spans="1:26" ht="12.75" customHeight="1" x14ac:dyDescent="0.2">
      <c r="A216" s="7"/>
      <c r="B216" s="209"/>
      <c r="C216" s="7"/>
      <c r="D216" s="7"/>
      <c r="E216" s="7"/>
      <c r="F216" s="7"/>
      <c r="G216" s="7"/>
      <c r="H216" s="7"/>
      <c r="I216" s="7"/>
      <c r="J216" s="7"/>
      <c r="K216" s="7"/>
      <c r="L216" s="7"/>
      <c r="M216" s="7"/>
      <c r="N216" s="7"/>
      <c r="O216" s="7"/>
      <c r="P216" s="7"/>
      <c r="Q216" s="7"/>
      <c r="R216" s="7"/>
      <c r="S216" s="7"/>
      <c r="T216" s="7"/>
      <c r="U216" s="7"/>
      <c r="V216" s="7"/>
      <c r="W216" s="7"/>
      <c r="X216" s="7"/>
      <c r="Y216" s="7"/>
      <c r="Z216" s="7"/>
    </row>
    <row r="217" spans="1:26" ht="12.75" customHeight="1" x14ac:dyDescent="0.2">
      <c r="A217" s="7"/>
      <c r="B217" s="209"/>
      <c r="C217" s="7"/>
      <c r="D217" s="7"/>
      <c r="E217" s="7"/>
      <c r="F217" s="7"/>
      <c r="G217" s="7"/>
      <c r="H217" s="7"/>
      <c r="I217" s="7"/>
      <c r="J217" s="7"/>
      <c r="K217" s="7"/>
      <c r="L217" s="7"/>
      <c r="M217" s="7"/>
      <c r="N217" s="7"/>
      <c r="O217" s="7"/>
      <c r="P217" s="7"/>
      <c r="Q217" s="7"/>
      <c r="R217" s="7"/>
      <c r="S217" s="7"/>
      <c r="T217" s="7"/>
      <c r="U217" s="7"/>
      <c r="V217" s="7"/>
      <c r="W217" s="7"/>
      <c r="X217" s="7"/>
      <c r="Y217" s="7"/>
      <c r="Z217" s="7"/>
    </row>
    <row r="218" spans="1:26" ht="12.75" customHeight="1" x14ac:dyDescent="0.2">
      <c r="A218" s="7"/>
      <c r="B218" s="209"/>
      <c r="C218" s="7"/>
      <c r="D218" s="7"/>
      <c r="E218" s="7"/>
      <c r="F218" s="7"/>
      <c r="G218" s="7"/>
      <c r="H218" s="7"/>
      <c r="I218" s="7"/>
      <c r="J218" s="7"/>
      <c r="K218" s="7"/>
      <c r="L218" s="7"/>
      <c r="M218" s="7"/>
      <c r="N218" s="7"/>
      <c r="O218" s="7"/>
      <c r="P218" s="7"/>
      <c r="Q218" s="7"/>
      <c r="R218" s="7"/>
      <c r="S218" s="7"/>
      <c r="T218" s="7"/>
      <c r="U218" s="7"/>
      <c r="V218" s="7"/>
      <c r="W218" s="7"/>
      <c r="X218" s="7"/>
      <c r="Y218" s="7"/>
      <c r="Z218" s="7"/>
    </row>
    <row r="219" spans="1:26" ht="12.75" customHeight="1" x14ac:dyDescent="0.2">
      <c r="A219" s="7"/>
      <c r="B219" s="209"/>
      <c r="C219" s="7"/>
      <c r="D219" s="7"/>
      <c r="E219" s="7"/>
      <c r="F219" s="7"/>
      <c r="G219" s="7"/>
      <c r="H219" s="7"/>
      <c r="I219" s="7"/>
      <c r="J219" s="7"/>
      <c r="K219" s="7"/>
      <c r="L219" s="7"/>
      <c r="M219" s="7"/>
      <c r="N219" s="7"/>
      <c r="O219" s="7"/>
      <c r="P219" s="7"/>
      <c r="Q219" s="7"/>
      <c r="R219" s="7"/>
      <c r="S219" s="7"/>
      <c r="T219" s="7"/>
      <c r="U219" s="7"/>
      <c r="V219" s="7"/>
      <c r="W219" s="7"/>
      <c r="X219" s="7"/>
      <c r="Y219" s="7"/>
      <c r="Z219" s="7"/>
    </row>
    <row r="220" spans="1:26" ht="12.75" customHeight="1" x14ac:dyDescent="0.2">
      <c r="A220" s="7"/>
      <c r="B220" s="209"/>
      <c r="C220" s="7"/>
      <c r="D220" s="7"/>
      <c r="E220" s="7"/>
      <c r="F220" s="7"/>
      <c r="G220" s="7"/>
      <c r="H220" s="7"/>
      <c r="I220" s="7"/>
      <c r="J220" s="7"/>
      <c r="K220" s="7"/>
      <c r="L220" s="7"/>
      <c r="M220" s="7"/>
      <c r="N220" s="7"/>
      <c r="O220" s="7"/>
      <c r="P220" s="7"/>
      <c r="Q220" s="7"/>
      <c r="R220" s="7"/>
      <c r="S220" s="7"/>
      <c r="T220" s="7"/>
      <c r="U220" s="7"/>
      <c r="V220" s="7"/>
      <c r="W220" s="7"/>
      <c r="X220" s="7"/>
      <c r="Y220" s="7"/>
      <c r="Z220" s="7"/>
    </row>
    <row r="221" spans="1:26" ht="12.75" customHeight="1" x14ac:dyDescent="0.2">
      <c r="A221" s="7"/>
      <c r="B221" s="209"/>
      <c r="C221" s="7"/>
      <c r="D221" s="7"/>
      <c r="E221" s="7"/>
      <c r="F221" s="7"/>
      <c r="G221" s="7"/>
      <c r="H221" s="7"/>
      <c r="I221" s="7"/>
      <c r="J221" s="7"/>
      <c r="K221" s="7"/>
      <c r="L221" s="7"/>
      <c r="M221" s="7"/>
      <c r="N221" s="7"/>
      <c r="O221" s="7"/>
      <c r="P221" s="7"/>
      <c r="Q221" s="7"/>
      <c r="R221" s="7"/>
      <c r="S221" s="7"/>
      <c r="T221" s="7"/>
      <c r="U221" s="7"/>
      <c r="V221" s="7"/>
      <c r="W221" s="7"/>
      <c r="X221" s="7"/>
      <c r="Y221" s="7"/>
      <c r="Z221" s="7"/>
    </row>
    <row r="222" spans="1:26" ht="12.75" customHeight="1" x14ac:dyDescent="0.2">
      <c r="A222" s="7"/>
      <c r="B222" s="209"/>
      <c r="C222" s="7"/>
      <c r="D222" s="7"/>
      <c r="E222" s="7"/>
      <c r="F222" s="7"/>
      <c r="G222" s="7"/>
      <c r="H222" s="7"/>
      <c r="I222" s="7"/>
      <c r="J222" s="7"/>
      <c r="K222" s="7"/>
      <c r="L222" s="7"/>
      <c r="M222" s="7"/>
      <c r="N222" s="7"/>
      <c r="O222" s="7"/>
      <c r="P222" s="7"/>
      <c r="Q222" s="7"/>
      <c r="R222" s="7"/>
      <c r="S222" s="7"/>
      <c r="T222" s="7"/>
      <c r="U222" s="7"/>
      <c r="V222" s="7"/>
      <c r="W222" s="7"/>
      <c r="X222" s="7"/>
      <c r="Y222" s="7"/>
      <c r="Z222" s="7"/>
    </row>
    <row r="223" spans="1:26" ht="12.75" customHeight="1" x14ac:dyDescent="0.2">
      <c r="A223" s="7"/>
      <c r="B223" s="209"/>
      <c r="C223" s="7"/>
      <c r="D223" s="7"/>
      <c r="E223" s="7"/>
      <c r="F223" s="7"/>
      <c r="G223" s="7"/>
      <c r="H223" s="7"/>
      <c r="I223" s="7"/>
      <c r="J223" s="7"/>
      <c r="K223" s="7"/>
      <c r="L223" s="7"/>
      <c r="M223" s="7"/>
      <c r="N223" s="7"/>
      <c r="O223" s="7"/>
      <c r="P223" s="7"/>
      <c r="Q223" s="7"/>
      <c r="R223" s="7"/>
      <c r="S223" s="7"/>
      <c r="T223" s="7"/>
      <c r="U223" s="7"/>
      <c r="V223" s="7"/>
      <c r="W223" s="7"/>
      <c r="X223" s="7"/>
      <c r="Y223" s="7"/>
      <c r="Z223" s="7"/>
    </row>
    <row r="224" spans="1:26" ht="12.75" customHeight="1" x14ac:dyDescent="0.2">
      <c r="A224" s="7"/>
      <c r="B224" s="209"/>
      <c r="C224" s="7"/>
      <c r="D224" s="7"/>
      <c r="E224" s="7"/>
      <c r="F224" s="7"/>
      <c r="G224" s="7"/>
      <c r="H224" s="7"/>
      <c r="I224" s="7"/>
      <c r="J224" s="7"/>
      <c r="K224" s="7"/>
      <c r="L224" s="7"/>
      <c r="M224" s="7"/>
      <c r="N224" s="7"/>
      <c r="O224" s="7"/>
      <c r="P224" s="7"/>
      <c r="Q224" s="7"/>
      <c r="R224" s="7"/>
      <c r="S224" s="7"/>
      <c r="T224" s="7"/>
      <c r="U224" s="7"/>
      <c r="V224" s="7"/>
      <c r="W224" s="7"/>
      <c r="X224" s="7"/>
      <c r="Y224" s="7"/>
      <c r="Z224" s="7"/>
    </row>
    <row r="225" spans="1:26" ht="12.75" customHeight="1" x14ac:dyDescent="0.2">
      <c r="A225" s="7"/>
      <c r="B225" s="209"/>
      <c r="C225" s="7"/>
      <c r="D225" s="7"/>
      <c r="E225" s="7"/>
      <c r="F225" s="7"/>
      <c r="G225" s="7"/>
      <c r="H225" s="7"/>
      <c r="I225" s="7"/>
      <c r="J225" s="7"/>
      <c r="K225" s="7"/>
      <c r="L225" s="7"/>
      <c r="M225" s="7"/>
      <c r="N225" s="7"/>
      <c r="O225" s="7"/>
      <c r="P225" s="7"/>
      <c r="Q225" s="7"/>
      <c r="R225" s="7"/>
      <c r="S225" s="7"/>
      <c r="T225" s="7"/>
      <c r="U225" s="7"/>
      <c r="V225" s="7"/>
      <c r="W225" s="7"/>
      <c r="X225" s="7"/>
      <c r="Y225" s="7"/>
      <c r="Z225" s="7"/>
    </row>
    <row r="226" spans="1:26" ht="12.75" customHeight="1" x14ac:dyDescent="0.2">
      <c r="A226" s="7"/>
      <c r="B226" s="209"/>
      <c r="C226" s="7"/>
      <c r="D226" s="7"/>
      <c r="E226" s="7"/>
      <c r="F226" s="7"/>
      <c r="G226" s="7"/>
      <c r="H226" s="7"/>
      <c r="I226" s="7"/>
      <c r="J226" s="7"/>
      <c r="K226" s="7"/>
      <c r="L226" s="7"/>
      <c r="M226" s="7"/>
      <c r="N226" s="7"/>
      <c r="O226" s="7"/>
      <c r="P226" s="7"/>
      <c r="Q226" s="7"/>
      <c r="R226" s="7"/>
      <c r="S226" s="7"/>
      <c r="T226" s="7"/>
      <c r="U226" s="7"/>
      <c r="V226" s="7"/>
      <c r="W226" s="7"/>
      <c r="X226" s="7"/>
      <c r="Y226" s="7"/>
      <c r="Z226" s="7"/>
    </row>
    <row r="227" spans="1:26" ht="12.75" customHeight="1" x14ac:dyDescent="0.2">
      <c r="A227" s="7"/>
      <c r="B227" s="209"/>
      <c r="C227" s="7"/>
      <c r="D227" s="7"/>
      <c r="E227" s="7"/>
      <c r="F227" s="7"/>
      <c r="G227" s="7"/>
      <c r="H227" s="7"/>
      <c r="I227" s="7"/>
      <c r="J227" s="7"/>
      <c r="K227" s="7"/>
      <c r="L227" s="7"/>
      <c r="M227" s="7"/>
      <c r="N227" s="7"/>
      <c r="O227" s="7"/>
      <c r="P227" s="7"/>
      <c r="Q227" s="7"/>
      <c r="R227" s="7"/>
      <c r="S227" s="7"/>
      <c r="T227" s="7"/>
      <c r="U227" s="7"/>
      <c r="V227" s="7"/>
      <c r="W227" s="7"/>
      <c r="X227" s="7"/>
      <c r="Y227" s="7"/>
      <c r="Z227" s="7"/>
    </row>
    <row r="228" spans="1:26" ht="12.75" customHeight="1" x14ac:dyDescent="0.2">
      <c r="A228" s="7"/>
      <c r="B228" s="209"/>
      <c r="C228" s="7"/>
      <c r="D228" s="7"/>
      <c r="E228" s="7"/>
      <c r="F228" s="7"/>
      <c r="G228" s="7"/>
      <c r="H228" s="7"/>
      <c r="I228" s="7"/>
      <c r="J228" s="7"/>
      <c r="K228" s="7"/>
      <c r="L228" s="7"/>
      <c r="M228" s="7"/>
      <c r="N228" s="7"/>
      <c r="O228" s="7"/>
      <c r="P228" s="7"/>
      <c r="Q228" s="7"/>
      <c r="R228" s="7"/>
      <c r="S228" s="7"/>
      <c r="T228" s="7"/>
      <c r="U228" s="7"/>
      <c r="V228" s="7"/>
      <c r="W228" s="7"/>
      <c r="X228" s="7"/>
      <c r="Y228" s="7"/>
      <c r="Z228" s="7"/>
    </row>
    <row r="229" spans="1:26" ht="12.75" customHeight="1" x14ac:dyDescent="0.2">
      <c r="A229" s="7"/>
      <c r="B229" s="209"/>
      <c r="C229" s="7"/>
      <c r="D229" s="7"/>
      <c r="E229" s="7"/>
      <c r="F229" s="7"/>
      <c r="G229" s="7"/>
      <c r="H229" s="7"/>
      <c r="I229" s="7"/>
      <c r="J229" s="7"/>
      <c r="K229" s="7"/>
      <c r="L229" s="7"/>
      <c r="M229" s="7"/>
      <c r="N229" s="7"/>
      <c r="O229" s="7"/>
      <c r="P229" s="7"/>
      <c r="Q229" s="7"/>
      <c r="R229" s="7"/>
      <c r="S229" s="7"/>
      <c r="T229" s="7"/>
      <c r="U229" s="7"/>
      <c r="V229" s="7"/>
      <c r="W229" s="7"/>
      <c r="X229" s="7"/>
      <c r="Y229" s="7"/>
      <c r="Z229" s="7"/>
    </row>
    <row r="230" spans="1:26" ht="12.75" customHeight="1" x14ac:dyDescent="0.2">
      <c r="A230" s="7"/>
      <c r="B230" s="209"/>
      <c r="C230" s="7"/>
      <c r="D230" s="7"/>
      <c r="E230" s="7"/>
      <c r="F230" s="7"/>
      <c r="G230" s="7"/>
      <c r="H230" s="7"/>
      <c r="I230" s="7"/>
      <c r="J230" s="7"/>
      <c r="K230" s="7"/>
      <c r="L230" s="7"/>
      <c r="M230" s="7"/>
      <c r="N230" s="7"/>
      <c r="O230" s="7"/>
      <c r="P230" s="7"/>
      <c r="Q230" s="7"/>
      <c r="R230" s="7"/>
      <c r="S230" s="7"/>
      <c r="T230" s="7"/>
      <c r="U230" s="7"/>
      <c r="V230" s="7"/>
      <c r="W230" s="7"/>
      <c r="X230" s="7"/>
      <c r="Y230" s="7"/>
      <c r="Z230" s="7"/>
    </row>
    <row r="231" spans="1:26" ht="12.75" customHeight="1" x14ac:dyDescent="0.2">
      <c r="A231" s="7"/>
      <c r="B231" s="209"/>
      <c r="C231" s="7"/>
      <c r="D231" s="7"/>
      <c r="E231" s="7"/>
      <c r="F231" s="7"/>
      <c r="G231" s="7"/>
      <c r="H231" s="7"/>
      <c r="I231" s="7"/>
      <c r="J231" s="7"/>
      <c r="K231" s="7"/>
      <c r="L231" s="7"/>
      <c r="M231" s="7"/>
      <c r="N231" s="7"/>
      <c r="O231" s="7"/>
      <c r="P231" s="7"/>
      <c r="Q231" s="7"/>
      <c r="R231" s="7"/>
      <c r="S231" s="7"/>
      <c r="T231" s="7"/>
      <c r="U231" s="7"/>
      <c r="V231" s="7"/>
      <c r="W231" s="7"/>
      <c r="X231" s="7"/>
      <c r="Y231" s="7"/>
      <c r="Z231" s="7"/>
    </row>
    <row r="232" spans="1:26" ht="12.75" customHeight="1" x14ac:dyDescent="0.2">
      <c r="A232" s="7"/>
      <c r="B232" s="209"/>
      <c r="C232" s="7"/>
      <c r="D232" s="7"/>
      <c r="E232" s="7"/>
      <c r="F232" s="7"/>
      <c r="G232" s="7"/>
      <c r="H232" s="7"/>
      <c r="I232" s="7"/>
      <c r="J232" s="7"/>
      <c r="K232" s="7"/>
      <c r="L232" s="7"/>
      <c r="M232" s="7"/>
      <c r="N232" s="7"/>
      <c r="O232" s="7"/>
      <c r="P232" s="7"/>
      <c r="Q232" s="7"/>
      <c r="R232" s="7"/>
      <c r="S232" s="7"/>
      <c r="T232" s="7"/>
      <c r="U232" s="7"/>
      <c r="V232" s="7"/>
      <c r="W232" s="7"/>
      <c r="X232" s="7"/>
      <c r="Y232" s="7"/>
      <c r="Z232" s="7"/>
    </row>
    <row r="233" spans="1:26" ht="12.75" customHeight="1" x14ac:dyDescent="0.2">
      <c r="A233" s="7"/>
      <c r="B233" s="209"/>
      <c r="C233" s="7"/>
      <c r="D233" s="7"/>
      <c r="E233" s="7"/>
      <c r="F233" s="7"/>
      <c r="G233" s="7"/>
      <c r="H233" s="7"/>
      <c r="I233" s="7"/>
      <c r="J233" s="7"/>
      <c r="K233" s="7"/>
      <c r="L233" s="7"/>
      <c r="M233" s="7"/>
      <c r="N233" s="7"/>
      <c r="O233" s="7"/>
      <c r="P233" s="7"/>
      <c r="Q233" s="7"/>
      <c r="R233" s="7"/>
      <c r="S233" s="7"/>
      <c r="T233" s="7"/>
      <c r="U233" s="7"/>
      <c r="V233" s="7"/>
      <c r="W233" s="7"/>
      <c r="X233" s="7"/>
      <c r="Y233" s="7"/>
      <c r="Z233" s="7"/>
    </row>
    <row r="234" spans="1:26" ht="12.75" customHeight="1" x14ac:dyDescent="0.2">
      <c r="A234" s="7"/>
      <c r="B234" s="209"/>
      <c r="C234" s="7"/>
      <c r="D234" s="7"/>
      <c r="E234" s="7"/>
      <c r="F234" s="7"/>
      <c r="G234" s="7"/>
      <c r="H234" s="7"/>
      <c r="I234" s="7"/>
      <c r="J234" s="7"/>
      <c r="K234" s="7"/>
      <c r="L234" s="7"/>
      <c r="M234" s="7"/>
      <c r="N234" s="7"/>
      <c r="O234" s="7"/>
      <c r="P234" s="7"/>
      <c r="Q234" s="7"/>
      <c r="R234" s="7"/>
      <c r="S234" s="7"/>
      <c r="T234" s="7"/>
      <c r="U234" s="7"/>
      <c r="V234" s="7"/>
      <c r="W234" s="7"/>
      <c r="X234" s="7"/>
      <c r="Y234" s="7"/>
      <c r="Z234" s="7"/>
    </row>
    <row r="235" spans="1:26" ht="12.75" customHeight="1" x14ac:dyDescent="0.2">
      <c r="A235" s="7"/>
      <c r="B235" s="209"/>
      <c r="C235" s="7"/>
      <c r="D235" s="7"/>
      <c r="E235" s="7"/>
      <c r="F235" s="7"/>
      <c r="G235" s="7"/>
      <c r="H235" s="7"/>
      <c r="I235" s="7"/>
      <c r="J235" s="7"/>
      <c r="K235" s="7"/>
      <c r="L235" s="7"/>
      <c r="M235" s="7"/>
      <c r="N235" s="7"/>
      <c r="O235" s="7"/>
      <c r="P235" s="7"/>
      <c r="Q235" s="7"/>
      <c r="R235" s="7"/>
      <c r="S235" s="7"/>
      <c r="T235" s="7"/>
      <c r="U235" s="7"/>
      <c r="V235" s="7"/>
      <c r="W235" s="7"/>
      <c r="X235" s="7"/>
      <c r="Y235" s="7"/>
      <c r="Z235" s="7"/>
    </row>
    <row r="236" spans="1:26" ht="12.75" customHeight="1" x14ac:dyDescent="0.2">
      <c r="A236" s="7"/>
      <c r="B236" s="209"/>
      <c r="C236" s="7"/>
      <c r="D236" s="7"/>
      <c r="E236" s="7"/>
      <c r="F236" s="7"/>
      <c r="G236" s="7"/>
      <c r="H236" s="7"/>
      <c r="I236" s="7"/>
      <c r="J236" s="7"/>
      <c r="K236" s="7"/>
      <c r="L236" s="7"/>
      <c r="M236" s="7"/>
      <c r="N236" s="7"/>
      <c r="O236" s="7"/>
      <c r="P236" s="7"/>
      <c r="Q236" s="7"/>
      <c r="R236" s="7"/>
      <c r="S236" s="7"/>
      <c r="T236" s="7"/>
      <c r="U236" s="7"/>
      <c r="V236" s="7"/>
      <c r="W236" s="7"/>
      <c r="X236" s="7"/>
      <c r="Y236" s="7"/>
      <c r="Z236" s="7"/>
    </row>
    <row r="237" spans="1:26" ht="12.75" customHeight="1" x14ac:dyDescent="0.2">
      <c r="A237" s="7"/>
      <c r="B237" s="209"/>
      <c r="C237" s="7"/>
      <c r="D237" s="7"/>
      <c r="E237" s="7"/>
      <c r="F237" s="7"/>
      <c r="G237" s="7"/>
      <c r="H237" s="7"/>
      <c r="I237" s="7"/>
      <c r="J237" s="7"/>
      <c r="K237" s="7"/>
      <c r="L237" s="7"/>
      <c r="M237" s="7"/>
      <c r="N237" s="7"/>
      <c r="O237" s="7"/>
      <c r="P237" s="7"/>
      <c r="Q237" s="7"/>
      <c r="R237" s="7"/>
      <c r="S237" s="7"/>
      <c r="T237" s="7"/>
      <c r="U237" s="7"/>
      <c r="V237" s="7"/>
      <c r="W237" s="7"/>
      <c r="X237" s="7"/>
      <c r="Y237" s="7"/>
      <c r="Z237" s="7"/>
    </row>
    <row r="238" spans="1:26" ht="12.75" customHeight="1" x14ac:dyDescent="0.2">
      <c r="A238" s="7"/>
      <c r="B238" s="209"/>
      <c r="C238" s="7"/>
      <c r="D238" s="7"/>
      <c r="E238" s="7"/>
      <c r="F238" s="7"/>
      <c r="G238" s="7"/>
      <c r="H238" s="7"/>
      <c r="I238" s="7"/>
      <c r="J238" s="7"/>
      <c r="K238" s="7"/>
      <c r="L238" s="7"/>
      <c r="M238" s="7"/>
      <c r="N238" s="7"/>
      <c r="O238" s="7"/>
      <c r="P238" s="7"/>
      <c r="Q238" s="7"/>
      <c r="R238" s="7"/>
      <c r="S238" s="7"/>
      <c r="T238" s="7"/>
      <c r="U238" s="7"/>
      <c r="V238" s="7"/>
      <c r="W238" s="7"/>
      <c r="X238" s="7"/>
      <c r="Y238" s="7"/>
      <c r="Z238" s="7"/>
    </row>
    <row r="239" spans="1:26" ht="12.75" customHeight="1" x14ac:dyDescent="0.2">
      <c r="A239" s="7"/>
      <c r="B239" s="209"/>
      <c r="C239" s="7"/>
      <c r="D239" s="7"/>
      <c r="E239" s="7"/>
      <c r="F239" s="7"/>
      <c r="G239" s="7"/>
      <c r="H239" s="7"/>
      <c r="I239" s="7"/>
      <c r="J239" s="7"/>
      <c r="K239" s="7"/>
      <c r="L239" s="7"/>
      <c r="M239" s="7"/>
      <c r="N239" s="7"/>
      <c r="O239" s="7"/>
      <c r="P239" s="7"/>
      <c r="Q239" s="7"/>
      <c r="R239" s="7"/>
      <c r="S239" s="7"/>
      <c r="T239" s="7"/>
      <c r="U239" s="7"/>
      <c r="V239" s="7"/>
      <c r="W239" s="7"/>
      <c r="X239" s="7"/>
      <c r="Y239" s="7"/>
      <c r="Z239" s="7"/>
    </row>
    <row r="240" spans="1:26" ht="12.75" customHeight="1" x14ac:dyDescent="0.2">
      <c r="A240" s="7"/>
      <c r="B240" s="209"/>
      <c r="C240" s="7"/>
      <c r="D240" s="7"/>
      <c r="E240" s="7"/>
      <c r="F240" s="7"/>
      <c r="G240" s="7"/>
      <c r="H240" s="7"/>
      <c r="I240" s="7"/>
      <c r="J240" s="7"/>
      <c r="K240" s="7"/>
      <c r="L240" s="7"/>
      <c r="M240" s="7"/>
      <c r="N240" s="7"/>
      <c r="O240" s="7"/>
      <c r="P240" s="7"/>
      <c r="Q240" s="7"/>
      <c r="R240" s="7"/>
      <c r="S240" s="7"/>
      <c r="T240" s="7"/>
      <c r="U240" s="7"/>
      <c r="V240" s="7"/>
      <c r="W240" s="7"/>
      <c r="X240" s="7"/>
      <c r="Y240" s="7"/>
      <c r="Z240" s="7"/>
    </row>
    <row r="241" spans="1:26" ht="12.75" customHeight="1" x14ac:dyDescent="0.2">
      <c r="A241" s="7"/>
      <c r="B241" s="209"/>
      <c r="C241" s="7"/>
      <c r="D241" s="7"/>
      <c r="E241" s="7"/>
      <c r="F241" s="7"/>
      <c r="G241" s="7"/>
      <c r="H241" s="7"/>
      <c r="I241" s="7"/>
      <c r="J241" s="7"/>
      <c r="K241" s="7"/>
      <c r="L241" s="7"/>
      <c r="M241" s="7"/>
      <c r="N241" s="7"/>
      <c r="O241" s="7"/>
      <c r="P241" s="7"/>
      <c r="Q241" s="7"/>
      <c r="R241" s="7"/>
      <c r="S241" s="7"/>
      <c r="T241" s="7"/>
      <c r="U241" s="7"/>
      <c r="V241" s="7"/>
      <c r="W241" s="7"/>
      <c r="X241" s="7"/>
      <c r="Y241" s="7"/>
      <c r="Z241" s="7"/>
    </row>
    <row r="242" spans="1:26" ht="12.75" customHeight="1" x14ac:dyDescent="0.2">
      <c r="A242" s="7"/>
      <c r="B242" s="209"/>
      <c r="C242" s="7"/>
      <c r="D242" s="7"/>
      <c r="E242" s="7"/>
      <c r="F242" s="7"/>
      <c r="G242" s="7"/>
      <c r="H242" s="7"/>
      <c r="I242" s="7"/>
      <c r="J242" s="7"/>
      <c r="K242" s="7"/>
      <c r="L242" s="7"/>
      <c r="M242" s="7"/>
      <c r="N242" s="7"/>
      <c r="O242" s="7"/>
      <c r="P242" s="7"/>
      <c r="Q242" s="7"/>
      <c r="R242" s="7"/>
      <c r="S242" s="7"/>
      <c r="T242" s="7"/>
      <c r="U242" s="7"/>
      <c r="V242" s="7"/>
      <c r="W242" s="7"/>
      <c r="X242" s="7"/>
      <c r="Y242" s="7"/>
      <c r="Z242" s="7"/>
    </row>
    <row r="243" spans="1:26" ht="12.75" customHeight="1" x14ac:dyDescent="0.2">
      <c r="A243" s="7"/>
      <c r="B243" s="209"/>
      <c r="C243" s="7"/>
      <c r="D243" s="7"/>
      <c r="E243" s="7"/>
      <c r="F243" s="7"/>
      <c r="G243" s="7"/>
      <c r="H243" s="7"/>
      <c r="I243" s="7"/>
      <c r="J243" s="7"/>
      <c r="K243" s="7"/>
      <c r="L243" s="7"/>
      <c r="M243" s="7"/>
      <c r="N243" s="7"/>
      <c r="O243" s="7"/>
      <c r="P243" s="7"/>
      <c r="Q243" s="7"/>
      <c r="R243" s="7"/>
      <c r="S243" s="7"/>
      <c r="T243" s="7"/>
      <c r="U243" s="7"/>
      <c r="V243" s="7"/>
      <c r="W243" s="7"/>
      <c r="X243" s="7"/>
      <c r="Y243" s="7"/>
      <c r="Z243" s="7"/>
    </row>
    <row r="244" spans="1:26" ht="12.75" customHeight="1" x14ac:dyDescent="0.2">
      <c r="A244" s="7"/>
      <c r="B244" s="209"/>
      <c r="C244" s="7"/>
      <c r="D244" s="7"/>
      <c r="E244" s="7"/>
      <c r="F244" s="7"/>
      <c r="G244" s="7"/>
      <c r="H244" s="7"/>
      <c r="I244" s="7"/>
      <c r="J244" s="7"/>
      <c r="K244" s="7"/>
      <c r="L244" s="7"/>
      <c r="M244" s="7"/>
      <c r="N244" s="7"/>
      <c r="O244" s="7"/>
      <c r="P244" s="7"/>
      <c r="Q244" s="7"/>
      <c r="R244" s="7"/>
      <c r="S244" s="7"/>
      <c r="T244" s="7"/>
      <c r="U244" s="7"/>
      <c r="V244" s="7"/>
      <c r="W244" s="7"/>
      <c r="X244" s="7"/>
      <c r="Y244" s="7"/>
      <c r="Z244" s="7"/>
    </row>
    <row r="245" spans="1:26" ht="12.75" customHeight="1" x14ac:dyDescent="0.2">
      <c r="A245" s="7"/>
      <c r="B245" s="209"/>
      <c r="C245" s="7"/>
      <c r="D245" s="7"/>
      <c r="E245" s="7"/>
      <c r="F245" s="7"/>
      <c r="G245" s="7"/>
      <c r="H245" s="7"/>
      <c r="I245" s="7"/>
      <c r="J245" s="7"/>
      <c r="K245" s="7"/>
      <c r="L245" s="7"/>
      <c r="M245" s="7"/>
      <c r="N245" s="7"/>
      <c r="O245" s="7"/>
      <c r="P245" s="7"/>
      <c r="Q245" s="7"/>
      <c r="R245" s="7"/>
      <c r="S245" s="7"/>
      <c r="T245" s="7"/>
      <c r="U245" s="7"/>
      <c r="V245" s="7"/>
      <c r="W245" s="7"/>
      <c r="X245" s="7"/>
      <c r="Y245" s="7"/>
      <c r="Z245" s="7"/>
    </row>
    <row r="246" spans="1:26" ht="12.75" customHeight="1" x14ac:dyDescent="0.2">
      <c r="A246" s="7"/>
      <c r="B246" s="209"/>
      <c r="C246" s="7"/>
      <c r="D246" s="7"/>
      <c r="E246" s="7"/>
      <c r="F246" s="7"/>
      <c r="G246" s="7"/>
      <c r="H246" s="7"/>
      <c r="I246" s="7"/>
      <c r="J246" s="7"/>
      <c r="K246" s="7"/>
      <c r="L246" s="7"/>
      <c r="M246" s="7"/>
      <c r="N246" s="7"/>
      <c r="O246" s="7"/>
      <c r="P246" s="7"/>
      <c r="Q246" s="7"/>
      <c r="R246" s="7"/>
      <c r="S246" s="7"/>
      <c r="T246" s="7"/>
      <c r="U246" s="7"/>
      <c r="V246" s="7"/>
      <c r="W246" s="7"/>
      <c r="X246" s="7"/>
      <c r="Y246" s="7"/>
      <c r="Z246" s="7"/>
    </row>
    <row r="247" spans="1:26" ht="12.75" customHeight="1" x14ac:dyDescent="0.2">
      <c r="A247" s="7"/>
      <c r="B247" s="209"/>
      <c r="C247" s="7"/>
      <c r="D247" s="7"/>
      <c r="E247" s="7"/>
      <c r="F247" s="7"/>
      <c r="G247" s="7"/>
      <c r="H247" s="7"/>
      <c r="I247" s="7"/>
      <c r="J247" s="7"/>
      <c r="K247" s="7"/>
      <c r="L247" s="7"/>
      <c r="M247" s="7"/>
      <c r="N247" s="7"/>
      <c r="O247" s="7"/>
      <c r="P247" s="7"/>
      <c r="Q247" s="7"/>
      <c r="R247" s="7"/>
      <c r="S247" s="7"/>
      <c r="T247" s="7"/>
      <c r="U247" s="7"/>
      <c r="V247" s="7"/>
      <c r="W247" s="7"/>
      <c r="X247" s="7"/>
      <c r="Y247" s="7"/>
      <c r="Z247" s="7"/>
    </row>
    <row r="248" spans="1:26" ht="12.75" customHeight="1" x14ac:dyDescent="0.2">
      <c r="A248" s="7"/>
      <c r="B248" s="209"/>
      <c r="C248" s="7"/>
      <c r="D248" s="7"/>
      <c r="E248" s="7"/>
      <c r="F248" s="7"/>
      <c r="G248" s="7"/>
      <c r="H248" s="7"/>
      <c r="I248" s="7"/>
      <c r="J248" s="7"/>
      <c r="K248" s="7"/>
      <c r="L248" s="7"/>
      <c r="M248" s="7"/>
      <c r="N248" s="7"/>
      <c r="O248" s="7"/>
      <c r="P248" s="7"/>
      <c r="Q248" s="7"/>
      <c r="R248" s="7"/>
      <c r="S248" s="7"/>
      <c r="T248" s="7"/>
      <c r="U248" s="7"/>
      <c r="V248" s="7"/>
      <c r="W248" s="7"/>
      <c r="X248" s="7"/>
      <c r="Y248" s="7"/>
      <c r="Z248" s="7"/>
    </row>
    <row r="249" spans="1:26" ht="12.75" customHeight="1" x14ac:dyDescent="0.2">
      <c r="A249" s="7"/>
      <c r="B249" s="209"/>
      <c r="C249" s="7"/>
      <c r="D249" s="7"/>
      <c r="E249" s="7"/>
      <c r="F249" s="7"/>
      <c r="G249" s="7"/>
      <c r="H249" s="7"/>
      <c r="I249" s="7"/>
      <c r="J249" s="7"/>
      <c r="K249" s="7"/>
      <c r="L249" s="7"/>
      <c r="M249" s="7"/>
      <c r="N249" s="7"/>
      <c r="O249" s="7"/>
      <c r="P249" s="7"/>
      <c r="Q249" s="7"/>
      <c r="R249" s="7"/>
      <c r="S249" s="7"/>
      <c r="T249" s="7"/>
      <c r="U249" s="7"/>
      <c r="V249" s="7"/>
      <c r="W249" s="7"/>
      <c r="X249" s="7"/>
      <c r="Y249" s="7"/>
      <c r="Z249" s="7"/>
    </row>
    <row r="250" spans="1:26" ht="12.75" customHeight="1" x14ac:dyDescent="0.2">
      <c r="A250" s="7"/>
      <c r="B250" s="209"/>
      <c r="C250" s="7"/>
      <c r="D250" s="7"/>
      <c r="E250" s="7"/>
      <c r="F250" s="7"/>
      <c r="G250" s="7"/>
      <c r="H250" s="7"/>
      <c r="I250" s="7"/>
      <c r="J250" s="7"/>
      <c r="K250" s="7"/>
      <c r="L250" s="7"/>
      <c r="M250" s="7"/>
      <c r="N250" s="7"/>
      <c r="O250" s="7"/>
      <c r="P250" s="7"/>
      <c r="Q250" s="7"/>
      <c r="R250" s="7"/>
      <c r="S250" s="7"/>
      <c r="T250" s="7"/>
      <c r="U250" s="7"/>
      <c r="V250" s="7"/>
      <c r="W250" s="7"/>
      <c r="X250" s="7"/>
      <c r="Y250" s="7"/>
      <c r="Z250" s="7"/>
    </row>
    <row r="251" spans="1:26" ht="12.75" customHeight="1" x14ac:dyDescent="0.2">
      <c r="A251" s="7"/>
      <c r="B251" s="209"/>
      <c r="C251" s="7"/>
      <c r="D251" s="7"/>
      <c r="E251" s="7"/>
      <c r="F251" s="7"/>
      <c r="G251" s="7"/>
      <c r="H251" s="7"/>
      <c r="I251" s="7"/>
      <c r="J251" s="7"/>
      <c r="K251" s="7"/>
      <c r="L251" s="7"/>
      <c r="M251" s="7"/>
      <c r="N251" s="7"/>
      <c r="O251" s="7"/>
      <c r="P251" s="7"/>
      <c r="Q251" s="7"/>
      <c r="R251" s="7"/>
      <c r="S251" s="7"/>
      <c r="T251" s="7"/>
      <c r="U251" s="7"/>
      <c r="V251" s="7"/>
      <c r="W251" s="7"/>
      <c r="X251" s="7"/>
      <c r="Y251" s="7"/>
      <c r="Z251" s="7"/>
    </row>
    <row r="252" spans="1:26" ht="12.75" customHeight="1" x14ac:dyDescent="0.2">
      <c r="A252" s="7"/>
      <c r="B252" s="209"/>
      <c r="C252" s="7"/>
      <c r="D252" s="7"/>
      <c r="E252" s="7"/>
      <c r="F252" s="7"/>
      <c r="G252" s="7"/>
      <c r="H252" s="7"/>
      <c r="I252" s="7"/>
      <c r="J252" s="7"/>
      <c r="K252" s="7"/>
      <c r="L252" s="7"/>
      <c r="M252" s="7"/>
      <c r="N252" s="7"/>
      <c r="O252" s="7"/>
      <c r="P252" s="7"/>
      <c r="Q252" s="7"/>
      <c r="R252" s="7"/>
      <c r="S252" s="7"/>
      <c r="T252" s="7"/>
      <c r="U252" s="7"/>
      <c r="V252" s="7"/>
      <c r="W252" s="7"/>
      <c r="X252" s="7"/>
      <c r="Y252" s="7"/>
      <c r="Z252" s="7"/>
    </row>
    <row r="253" spans="1:26" ht="12.75" customHeight="1" x14ac:dyDescent="0.2">
      <c r="A253" s="7"/>
      <c r="B253" s="209"/>
      <c r="C253" s="7"/>
      <c r="D253" s="7"/>
      <c r="E253" s="7"/>
      <c r="F253" s="7"/>
      <c r="G253" s="7"/>
      <c r="H253" s="7"/>
      <c r="I253" s="7"/>
      <c r="J253" s="7"/>
      <c r="K253" s="7"/>
      <c r="L253" s="7"/>
      <c r="M253" s="7"/>
      <c r="N253" s="7"/>
      <c r="O253" s="7"/>
      <c r="P253" s="7"/>
      <c r="Q253" s="7"/>
      <c r="R253" s="7"/>
      <c r="S253" s="7"/>
      <c r="T253" s="7"/>
      <c r="U253" s="7"/>
      <c r="V253" s="7"/>
      <c r="W253" s="7"/>
      <c r="X253" s="7"/>
      <c r="Y253" s="7"/>
      <c r="Z253" s="7"/>
    </row>
    <row r="254" spans="1:26" ht="12.75" customHeight="1" x14ac:dyDescent="0.2">
      <c r="A254" s="7"/>
      <c r="B254" s="209"/>
      <c r="C254" s="7"/>
      <c r="D254" s="7"/>
      <c r="E254" s="7"/>
      <c r="F254" s="7"/>
      <c r="G254" s="7"/>
      <c r="H254" s="7"/>
      <c r="I254" s="7"/>
      <c r="J254" s="7"/>
      <c r="K254" s="7"/>
      <c r="L254" s="7"/>
      <c r="M254" s="7"/>
      <c r="N254" s="7"/>
      <c r="O254" s="7"/>
      <c r="P254" s="7"/>
      <c r="Q254" s="7"/>
      <c r="R254" s="7"/>
      <c r="S254" s="7"/>
      <c r="T254" s="7"/>
      <c r="U254" s="7"/>
      <c r="V254" s="7"/>
      <c r="W254" s="7"/>
      <c r="X254" s="7"/>
      <c r="Y254" s="7"/>
      <c r="Z254" s="7"/>
    </row>
    <row r="255" spans="1:26" ht="15.75" customHeight="1" x14ac:dyDescent="0.2"/>
    <row r="256" spans="1:2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54">
    <mergeCell ref="A45:I45"/>
    <mergeCell ref="A47:D47"/>
    <mergeCell ref="A48:D48"/>
    <mergeCell ref="A49:I49"/>
    <mergeCell ref="A50:I50"/>
    <mergeCell ref="A51:I51"/>
    <mergeCell ref="A52:B52"/>
    <mergeCell ref="C52:I53"/>
    <mergeCell ref="A53:B53"/>
    <mergeCell ref="A54:D54"/>
    <mergeCell ref="A26:I26"/>
    <mergeCell ref="B27:B28"/>
    <mergeCell ref="C27:C28"/>
    <mergeCell ref="D27:D28"/>
    <mergeCell ref="A32:I32"/>
    <mergeCell ref="G27:G28"/>
    <mergeCell ref="I27:I28"/>
    <mergeCell ref="A27:A28"/>
    <mergeCell ref="A33:A34"/>
    <mergeCell ref="B33:B34"/>
    <mergeCell ref="C33:C34"/>
    <mergeCell ref="D33:D34"/>
    <mergeCell ref="A7:I7"/>
    <mergeCell ref="A8:I8"/>
    <mergeCell ref="A15:A16"/>
    <mergeCell ref="A21:A22"/>
    <mergeCell ref="B21:B22"/>
    <mergeCell ref="C21:C22"/>
    <mergeCell ref="D21:D22"/>
    <mergeCell ref="A14:I14"/>
    <mergeCell ref="B15:B16"/>
    <mergeCell ref="C15:C16"/>
    <mergeCell ref="D15:D16"/>
    <mergeCell ref="G15:G16"/>
    <mergeCell ref="I15:I16"/>
    <mergeCell ref="A20:I20"/>
    <mergeCell ref="G21:G22"/>
    <mergeCell ref="I21:I22"/>
    <mergeCell ref="A1:I1"/>
    <mergeCell ref="A2:I2"/>
    <mergeCell ref="A3:I3"/>
    <mergeCell ref="A5:I5"/>
    <mergeCell ref="A6:I6"/>
    <mergeCell ref="G40:G41"/>
    <mergeCell ref="I40:I41"/>
    <mergeCell ref="G33:G34"/>
    <mergeCell ref="I33:I34"/>
    <mergeCell ref="A38:I38"/>
    <mergeCell ref="A39:E39"/>
    <mergeCell ref="G39:I39"/>
    <mergeCell ref="A40:A41"/>
    <mergeCell ref="B40:B41"/>
    <mergeCell ref="C40:C41"/>
    <mergeCell ref="E40:E41"/>
  </mergeCells>
  <printOptions horizontalCentered="1"/>
  <pageMargins left="0.39370078740157483" right="0.39370078740157483" top="0.78740157480314965" bottom="0.78740157480314965" header="0" footer="0"/>
  <pageSetup paperSize="9" orientation="portrait"/>
  <headerFooter>
    <oddHeader>&amp;R&amp;P</oddHeader>
    <oddFooter>&amp;LSACCON/CPC/SECAD&amp;R&amp;A Página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Y1000"/>
  <sheetViews>
    <sheetView workbookViewId="0"/>
  </sheetViews>
  <sheetFormatPr defaultColWidth="12.5703125" defaultRowHeight="15" customHeight="1" x14ac:dyDescent="0.2"/>
  <cols>
    <col min="1" max="1" width="25.140625" customWidth="1"/>
    <col min="2" max="2" width="8.7109375" customWidth="1"/>
    <col min="3" max="3" width="10" customWidth="1"/>
    <col min="4" max="4" width="12.7109375" customWidth="1"/>
    <col min="5" max="5" width="37.42578125" customWidth="1"/>
    <col min="6" max="6" width="1.5703125" customWidth="1"/>
    <col min="7" max="25" width="26.7109375" customWidth="1"/>
  </cols>
  <sheetData>
    <row r="1" spans="1:25" ht="12" customHeight="1" x14ac:dyDescent="0.25">
      <c r="A1" s="603" t="s">
        <v>220</v>
      </c>
      <c r="B1" s="604"/>
      <c r="C1" s="604"/>
      <c r="D1" s="604"/>
      <c r="E1" s="605"/>
      <c r="F1" s="205"/>
      <c r="G1" s="205"/>
      <c r="H1" s="205"/>
      <c r="I1" s="205"/>
      <c r="J1" s="205"/>
      <c r="K1" s="205"/>
      <c r="L1" s="205"/>
      <c r="M1" s="205"/>
      <c r="N1" s="205"/>
      <c r="O1" s="205"/>
      <c r="P1" s="205"/>
      <c r="Q1" s="205"/>
      <c r="R1" s="205"/>
      <c r="S1" s="205"/>
      <c r="T1" s="205"/>
      <c r="U1" s="205"/>
      <c r="V1" s="205"/>
      <c r="W1" s="205"/>
      <c r="X1" s="205"/>
      <c r="Y1" s="205"/>
    </row>
    <row r="2" spans="1:25" ht="12" customHeight="1" x14ac:dyDescent="0.2">
      <c r="A2" s="275" t="s">
        <v>221</v>
      </c>
      <c r="B2" s="606"/>
      <c r="C2" s="462"/>
      <c r="D2" s="462"/>
      <c r="E2" s="463"/>
      <c r="F2" s="205"/>
      <c r="G2" s="205"/>
      <c r="H2" s="205"/>
      <c r="I2" s="205"/>
      <c r="J2" s="205"/>
      <c r="K2" s="205"/>
      <c r="L2" s="205"/>
      <c r="M2" s="205"/>
      <c r="N2" s="205"/>
      <c r="O2" s="205"/>
      <c r="P2" s="205"/>
      <c r="Q2" s="205"/>
      <c r="R2" s="205"/>
      <c r="S2" s="205"/>
      <c r="T2" s="205"/>
      <c r="U2" s="205"/>
      <c r="V2" s="205"/>
      <c r="W2" s="205"/>
      <c r="X2" s="205"/>
      <c r="Y2" s="205"/>
    </row>
    <row r="3" spans="1:25" ht="12" customHeight="1" x14ac:dyDescent="0.2">
      <c r="A3" s="276" t="s">
        <v>222</v>
      </c>
      <c r="B3" s="607"/>
      <c r="C3" s="462"/>
      <c r="D3" s="462"/>
      <c r="E3" s="463"/>
      <c r="F3" s="205"/>
      <c r="G3" s="205"/>
      <c r="H3" s="205"/>
      <c r="I3" s="205"/>
      <c r="J3" s="205"/>
      <c r="K3" s="205"/>
      <c r="L3" s="205"/>
      <c r="M3" s="205"/>
      <c r="N3" s="205"/>
      <c r="O3" s="205"/>
      <c r="P3" s="205"/>
      <c r="Q3" s="205"/>
      <c r="R3" s="205"/>
      <c r="S3" s="205"/>
      <c r="T3" s="205"/>
      <c r="U3" s="205"/>
      <c r="V3" s="205"/>
      <c r="W3" s="205"/>
      <c r="X3" s="205"/>
      <c r="Y3" s="205"/>
    </row>
    <row r="4" spans="1:25" ht="12" customHeight="1" x14ac:dyDescent="0.2">
      <c r="A4" s="276" t="s">
        <v>223</v>
      </c>
      <c r="B4" s="608" t="e">
        <f>#REF!</f>
        <v>#REF!</v>
      </c>
      <c r="C4" s="462"/>
      <c r="D4" s="462"/>
      <c r="E4" s="463"/>
      <c r="F4" s="205"/>
      <c r="G4" s="205"/>
      <c r="H4" s="205"/>
      <c r="I4" s="205"/>
      <c r="J4" s="205"/>
      <c r="K4" s="205"/>
      <c r="L4" s="205"/>
      <c r="M4" s="205"/>
      <c r="N4" s="205"/>
      <c r="O4" s="205"/>
      <c r="P4" s="205"/>
      <c r="Q4" s="205"/>
      <c r="R4" s="205"/>
      <c r="S4" s="205"/>
      <c r="T4" s="205"/>
      <c r="U4" s="205"/>
      <c r="V4" s="205"/>
      <c r="W4" s="205"/>
      <c r="X4" s="205"/>
      <c r="Y4" s="205"/>
    </row>
    <row r="5" spans="1:25" ht="12" customHeight="1" x14ac:dyDescent="0.2">
      <c r="A5" s="277" t="s">
        <v>224</v>
      </c>
      <c r="B5" s="609"/>
      <c r="C5" s="462"/>
      <c r="D5" s="462"/>
      <c r="E5" s="463"/>
      <c r="F5" s="205"/>
      <c r="G5" s="205"/>
      <c r="H5" s="205"/>
      <c r="I5" s="205"/>
      <c r="J5" s="205"/>
      <c r="K5" s="205"/>
      <c r="L5" s="205"/>
      <c r="M5" s="205"/>
      <c r="N5" s="205"/>
      <c r="O5" s="205"/>
      <c r="P5" s="205"/>
      <c r="Q5" s="205"/>
      <c r="R5" s="205"/>
      <c r="S5" s="205"/>
      <c r="T5" s="205"/>
      <c r="U5" s="205"/>
      <c r="V5" s="205"/>
      <c r="W5" s="205"/>
      <c r="X5" s="205"/>
      <c r="Y5" s="205"/>
    </row>
    <row r="6" spans="1:25" ht="12" customHeight="1" x14ac:dyDescent="0.2">
      <c r="A6" s="278"/>
      <c r="B6" s="279"/>
      <c r="C6" s="280"/>
      <c r="D6" s="281"/>
      <c r="E6" s="281"/>
      <c r="F6" s="205"/>
      <c r="G6" s="205"/>
      <c r="H6" s="205"/>
      <c r="I6" s="205"/>
      <c r="J6" s="205"/>
      <c r="K6" s="205"/>
      <c r="L6" s="205"/>
      <c r="M6" s="205"/>
      <c r="N6" s="205"/>
      <c r="O6" s="205"/>
      <c r="P6" s="205"/>
      <c r="Q6" s="205"/>
      <c r="R6" s="205"/>
      <c r="S6" s="205"/>
      <c r="T6" s="205"/>
      <c r="U6" s="205"/>
      <c r="V6" s="205"/>
      <c r="W6" s="205"/>
      <c r="X6" s="205"/>
      <c r="Y6" s="205"/>
    </row>
    <row r="7" spans="1:25" ht="12" customHeight="1" x14ac:dyDescent="0.2">
      <c r="A7" s="282" t="s">
        <v>225</v>
      </c>
      <c r="B7" s="283"/>
      <c r="C7" s="283"/>
      <c r="D7" s="284"/>
      <c r="E7" s="285"/>
      <c r="F7" s="205"/>
      <c r="G7" s="205"/>
      <c r="H7" s="205"/>
      <c r="I7" s="205"/>
      <c r="J7" s="205"/>
      <c r="K7" s="205"/>
      <c r="L7" s="205"/>
      <c r="M7" s="205"/>
      <c r="N7" s="205"/>
      <c r="O7" s="205"/>
      <c r="P7" s="205"/>
      <c r="Q7" s="205"/>
      <c r="R7" s="205"/>
      <c r="S7" s="205"/>
      <c r="T7" s="205"/>
      <c r="U7" s="205"/>
      <c r="V7" s="205"/>
      <c r="W7" s="205"/>
      <c r="X7" s="205"/>
      <c r="Y7" s="205"/>
    </row>
    <row r="8" spans="1:25" ht="12" customHeight="1" x14ac:dyDescent="0.2">
      <c r="A8" s="607" t="str">
        <f>'item 1 - he 100%'!A8:D8</f>
        <v>Tecnicos de Eleição</v>
      </c>
      <c r="B8" s="462"/>
      <c r="C8" s="462"/>
      <c r="D8" s="463"/>
      <c r="E8" s="286"/>
      <c r="F8" s="205"/>
      <c r="G8" s="205"/>
      <c r="H8" s="205"/>
      <c r="I8" s="205"/>
      <c r="J8" s="205"/>
      <c r="K8" s="205"/>
      <c r="L8" s="205"/>
      <c r="M8" s="205"/>
      <c r="N8" s="205"/>
      <c r="O8" s="205"/>
      <c r="P8" s="205"/>
      <c r="Q8" s="205"/>
      <c r="R8" s="205"/>
      <c r="S8" s="205"/>
      <c r="T8" s="205"/>
      <c r="U8" s="205"/>
      <c r="V8" s="205"/>
      <c r="W8" s="205"/>
      <c r="X8" s="205"/>
      <c r="Y8" s="205"/>
    </row>
    <row r="9" spans="1:25" ht="12" customHeight="1" x14ac:dyDescent="0.2">
      <c r="A9" s="287"/>
      <c r="B9" s="288"/>
      <c r="C9" s="288"/>
      <c r="D9" s="288"/>
      <c r="E9" s="288"/>
      <c r="F9" s="288"/>
      <c r="G9" s="281"/>
      <c r="H9" s="205"/>
      <c r="I9" s="205"/>
      <c r="J9" s="205"/>
      <c r="K9" s="205"/>
      <c r="L9" s="205"/>
      <c r="M9" s="205"/>
      <c r="N9" s="205"/>
      <c r="O9" s="205"/>
      <c r="P9" s="205"/>
      <c r="Q9" s="205"/>
      <c r="R9" s="205"/>
      <c r="S9" s="205"/>
      <c r="T9" s="205"/>
      <c r="U9" s="205"/>
      <c r="V9" s="205"/>
      <c r="W9" s="205"/>
      <c r="X9" s="205"/>
      <c r="Y9" s="205"/>
    </row>
    <row r="10" spans="1:25" ht="12" customHeight="1" x14ac:dyDescent="0.2">
      <c r="A10" s="289" t="s">
        <v>226</v>
      </c>
      <c r="B10" s="290">
        <f>'item 1 - he 100%'!B10</f>
        <v>200</v>
      </c>
      <c r="C10" s="291" t="s">
        <v>227</v>
      </c>
      <c r="D10" s="288"/>
      <c r="E10" s="288"/>
      <c r="F10" s="288"/>
      <c r="G10" s="281"/>
      <c r="H10" s="205"/>
      <c r="I10" s="205"/>
      <c r="J10" s="205"/>
      <c r="K10" s="205"/>
      <c r="L10" s="205"/>
      <c r="M10" s="205"/>
      <c r="N10" s="205"/>
      <c r="O10" s="205"/>
      <c r="P10" s="205"/>
      <c r="Q10" s="205"/>
      <c r="R10" s="205"/>
      <c r="S10" s="205"/>
      <c r="T10" s="205"/>
      <c r="U10" s="205"/>
      <c r="V10" s="205"/>
      <c r="W10" s="205"/>
      <c r="X10" s="205"/>
      <c r="Y10" s="205"/>
    </row>
    <row r="11" spans="1:25" ht="12" customHeight="1" x14ac:dyDescent="0.2">
      <c r="A11" s="287"/>
      <c r="B11" s="288"/>
      <c r="C11" s="288"/>
      <c r="D11" s="288"/>
      <c r="E11" s="288"/>
      <c r="F11" s="281"/>
      <c r="G11" s="281"/>
      <c r="H11" s="205"/>
      <c r="I11" s="205"/>
      <c r="J11" s="205"/>
      <c r="K11" s="205"/>
      <c r="L11" s="205"/>
      <c r="M11" s="205"/>
      <c r="N11" s="205"/>
      <c r="O11" s="205"/>
      <c r="P11" s="205"/>
      <c r="Q11" s="205"/>
      <c r="R11" s="205"/>
      <c r="S11" s="205"/>
      <c r="T11" s="205"/>
      <c r="U11" s="205"/>
      <c r="V11" s="205"/>
      <c r="W11" s="205"/>
      <c r="X11" s="205"/>
      <c r="Y11" s="205"/>
    </row>
    <row r="12" spans="1:25" ht="12" customHeight="1" x14ac:dyDescent="0.2">
      <c r="A12" s="292" t="s">
        <v>228</v>
      </c>
      <c r="B12" s="288"/>
      <c r="C12" s="288"/>
      <c r="D12" s="288"/>
      <c r="E12" s="288"/>
      <c r="F12" s="281"/>
      <c r="G12" s="281"/>
      <c r="H12" s="205"/>
      <c r="I12" s="205"/>
      <c r="J12" s="205"/>
      <c r="K12" s="205"/>
      <c r="L12" s="205"/>
      <c r="M12" s="205"/>
      <c r="N12" s="205"/>
      <c r="O12" s="205"/>
      <c r="P12" s="205"/>
      <c r="Q12" s="205"/>
      <c r="R12" s="205"/>
      <c r="S12" s="205"/>
      <c r="T12" s="205"/>
      <c r="U12" s="205"/>
      <c r="V12" s="205"/>
      <c r="W12" s="205"/>
      <c r="X12" s="205"/>
      <c r="Y12" s="205"/>
    </row>
    <row r="13" spans="1:25" ht="12" customHeight="1" x14ac:dyDescent="0.2">
      <c r="A13" s="278"/>
      <c r="B13" s="293"/>
      <c r="C13" s="280"/>
      <c r="D13" s="281"/>
      <c r="E13" s="294" t="s">
        <v>229</v>
      </c>
      <c r="F13" s="281"/>
      <c r="G13" s="281"/>
      <c r="H13" s="205"/>
      <c r="I13" s="205"/>
      <c r="J13" s="205"/>
      <c r="K13" s="205"/>
      <c r="L13" s="205"/>
      <c r="M13" s="205"/>
      <c r="N13" s="205"/>
      <c r="O13" s="205"/>
      <c r="P13" s="205"/>
      <c r="Q13" s="205"/>
      <c r="R13" s="205"/>
      <c r="S13" s="205"/>
      <c r="T13" s="205"/>
      <c r="U13" s="205"/>
      <c r="V13" s="205"/>
      <c r="W13" s="205"/>
      <c r="X13" s="205"/>
      <c r="Y13" s="205"/>
    </row>
    <row r="14" spans="1:25" ht="12" customHeight="1" x14ac:dyDescent="0.2">
      <c r="A14" s="295" t="s">
        <v>230</v>
      </c>
      <c r="B14" s="296" t="s">
        <v>65</v>
      </c>
      <c r="C14" s="297" t="s">
        <v>231</v>
      </c>
      <c r="D14" s="298" t="s">
        <v>232</v>
      </c>
      <c r="E14" s="299" t="s">
        <v>233</v>
      </c>
      <c r="F14" s="281"/>
      <c r="G14" s="281"/>
      <c r="H14" s="205"/>
      <c r="I14" s="205"/>
      <c r="J14" s="205"/>
      <c r="K14" s="205"/>
      <c r="L14" s="205"/>
      <c r="M14" s="205"/>
      <c r="N14" s="205"/>
      <c r="O14" s="205"/>
      <c r="P14" s="205"/>
      <c r="Q14" s="205"/>
      <c r="R14" s="205"/>
      <c r="S14" s="205"/>
      <c r="T14" s="205"/>
      <c r="U14" s="205"/>
      <c r="V14" s="205"/>
      <c r="W14" s="205"/>
      <c r="X14" s="205"/>
      <c r="Y14" s="205"/>
    </row>
    <row r="15" spans="1:25" ht="12" customHeight="1" x14ac:dyDescent="0.2">
      <c r="A15" s="300" t="s">
        <v>234</v>
      </c>
      <c r="B15" s="301"/>
      <c r="C15" s="302" t="e">
        <f t="shared" ref="C15:C16" si="0">D15/$D$17</f>
        <v>#REF!</v>
      </c>
      <c r="D15" s="303" t="e">
        <f>(#REF!/B10)*1.5</f>
        <v>#REF!</v>
      </c>
      <c r="E15" s="304" t="s">
        <v>235</v>
      </c>
      <c r="F15" s="205"/>
      <c r="G15" s="205"/>
      <c r="H15" s="205"/>
      <c r="I15" s="205"/>
      <c r="J15" s="205"/>
      <c r="K15" s="205"/>
      <c r="L15" s="205"/>
      <c r="M15" s="205"/>
      <c r="N15" s="205"/>
      <c r="O15" s="205"/>
      <c r="P15" s="205"/>
      <c r="Q15" s="205"/>
      <c r="R15" s="205"/>
      <c r="S15" s="205"/>
      <c r="T15" s="205"/>
      <c r="U15" s="205"/>
      <c r="V15" s="205"/>
      <c r="W15" s="205"/>
      <c r="X15" s="205"/>
      <c r="Y15" s="205"/>
    </row>
    <row r="16" spans="1:25" ht="12" customHeight="1" x14ac:dyDescent="0.2">
      <c r="A16" s="300" t="s">
        <v>236</v>
      </c>
      <c r="B16" s="301"/>
      <c r="C16" s="302" t="e">
        <f t="shared" si="0"/>
        <v>#REF!</v>
      </c>
      <c r="D16" s="305" t="e">
        <f>(D15/25)*5</f>
        <v>#REF!</v>
      </c>
      <c r="E16" s="304" t="s">
        <v>237</v>
      </c>
      <c r="F16" s="205"/>
      <c r="G16" s="205"/>
      <c r="H16" s="205"/>
      <c r="I16" s="205"/>
      <c r="J16" s="205"/>
      <c r="K16" s="205"/>
      <c r="L16" s="205"/>
      <c r="M16" s="205"/>
      <c r="N16" s="205"/>
      <c r="O16" s="205"/>
      <c r="P16" s="205"/>
      <c r="Q16" s="205"/>
      <c r="R16" s="205"/>
      <c r="S16" s="205"/>
      <c r="T16" s="205"/>
      <c r="U16" s="205"/>
      <c r="V16" s="205"/>
      <c r="W16" s="205"/>
      <c r="X16" s="205"/>
      <c r="Y16" s="205"/>
    </row>
    <row r="17" spans="1:25" ht="12" customHeight="1" x14ac:dyDescent="0.2">
      <c r="A17" s="306" t="s">
        <v>238</v>
      </c>
      <c r="B17" s="307"/>
      <c r="C17" s="308">
        <v>1</v>
      </c>
      <c r="D17" s="309" t="e">
        <f>SUM(D15:D16)</f>
        <v>#REF!</v>
      </c>
      <c r="E17" s="310"/>
      <c r="F17" s="205"/>
      <c r="G17" s="205"/>
      <c r="H17" s="205"/>
      <c r="I17" s="205"/>
      <c r="J17" s="205"/>
      <c r="K17" s="205"/>
      <c r="L17" s="205"/>
      <c r="M17" s="205"/>
      <c r="N17" s="205"/>
      <c r="O17" s="205"/>
      <c r="P17" s="205"/>
      <c r="Q17" s="205"/>
      <c r="R17" s="205"/>
      <c r="S17" s="205"/>
      <c r="T17" s="205"/>
      <c r="U17" s="205"/>
      <c r="V17" s="205"/>
      <c r="W17" s="205"/>
      <c r="X17" s="205"/>
      <c r="Y17" s="205"/>
    </row>
    <row r="18" spans="1:25" ht="12" customHeight="1" x14ac:dyDescent="0.2">
      <c r="A18" s="311"/>
      <c r="B18" s="312"/>
      <c r="C18" s="313"/>
      <c r="D18" s="314"/>
      <c r="E18" s="315"/>
      <c r="F18" s="205"/>
      <c r="G18" s="205"/>
      <c r="H18" s="205"/>
      <c r="I18" s="205"/>
      <c r="J18" s="205"/>
      <c r="K18" s="205"/>
      <c r="L18" s="205"/>
      <c r="M18" s="205"/>
      <c r="N18" s="205"/>
      <c r="O18" s="205"/>
      <c r="P18" s="205"/>
      <c r="Q18" s="205"/>
      <c r="R18" s="205"/>
      <c r="S18" s="205"/>
      <c r="T18" s="205"/>
      <c r="U18" s="205"/>
      <c r="V18" s="205"/>
      <c r="W18" s="205"/>
      <c r="X18" s="205"/>
      <c r="Y18" s="205"/>
    </row>
    <row r="19" spans="1:25" ht="12" customHeight="1" x14ac:dyDescent="0.2">
      <c r="A19" s="316" t="s">
        <v>239</v>
      </c>
      <c r="B19" s="312"/>
      <c r="C19" s="313"/>
      <c r="D19" s="314"/>
      <c r="E19" s="315"/>
      <c r="F19" s="205"/>
      <c r="G19" s="205"/>
      <c r="H19" s="205"/>
      <c r="I19" s="205"/>
      <c r="J19" s="205"/>
      <c r="K19" s="205"/>
      <c r="L19" s="205"/>
      <c r="M19" s="205"/>
      <c r="N19" s="205"/>
      <c r="O19" s="205"/>
      <c r="P19" s="205"/>
      <c r="Q19" s="205"/>
      <c r="R19" s="205"/>
      <c r="S19" s="205"/>
      <c r="T19" s="205"/>
      <c r="U19" s="205"/>
      <c r="V19" s="205"/>
      <c r="W19" s="205"/>
      <c r="X19" s="205"/>
      <c r="Y19" s="205"/>
    </row>
    <row r="20" spans="1:25" ht="12" customHeight="1" x14ac:dyDescent="0.2">
      <c r="A20" s="316"/>
      <c r="B20" s="312"/>
      <c r="C20" s="313"/>
      <c r="D20" s="314"/>
      <c r="E20" s="315"/>
      <c r="F20" s="205"/>
      <c r="G20" s="205"/>
      <c r="H20" s="205"/>
      <c r="I20" s="205"/>
      <c r="J20" s="205"/>
      <c r="K20" s="205"/>
      <c r="L20" s="205"/>
      <c r="M20" s="205"/>
      <c r="N20" s="205"/>
      <c r="O20" s="205"/>
      <c r="P20" s="205"/>
      <c r="Q20" s="205"/>
      <c r="R20" s="205"/>
      <c r="S20" s="205"/>
      <c r="T20" s="205"/>
      <c r="U20" s="205"/>
      <c r="V20" s="205"/>
      <c r="W20" s="205"/>
      <c r="X20" s="205"/>
      <c r="Y20" s="205"/>
    </row>
    <row r="21" spans="1:25" ht="12" customHeight="1" x14ac:dyDescent="0.2">
      <c r="A21" s="317" t="s">
        <v>240</v>
      </c>
      <c r="B21" s="318"/>
      <c r="C21" s="313"/>
      <c r="D21" s="314"/>
      <c r="E21" s="315"/>
      <c r="F21" s="205"/>
      <c r="G21" s="205"/>
      <c r="H21" s="205"/>
      <c r="I21" s="205"/>
      <c r="J21" s="205"/>
      <c r="K21" s="205"/>
      <c r="L21" s="205"/>
      <c r="M21" s="205"/>
      <c r="N21" s="205"/>
      <c r="O21" s="205"/>
      <c r="P21" s="205"/>
      <c r="Q21" s="205"/>
      <c r="R21" s="205"/>
      <c r="S21" s="205"/>
      <c r="T21" s="205"/>
      <c r="U21" s="205"/>
      <c r="V21" s="205"/>
      <c r="W21" s="205"/>
      <c r="X21" s="205"/>
      <c r="Y21" s="205"/>
    </row>
    <row r="22" spans="1:25" ht="12" customHeight="1" x14ac:dyDescent="0.2">
      <c r="A22" s="319"/>
      <c r="B22" s="318"/>
      <c r="C22" s="313"/>
      <c r="D22" s="314"/>
      <c r="E22" s="294" t="s">
        <v>229</v>
      </c>
      <c r="F22" s="205"/>
      <c r="G22" s="205"/>
      <c r="H22" s="205"/>
      <c r="I22" s="205"/>
      <c r="J22" s="205"/>
      <c r="K22" s="205"/>
      <c r="L22" s="205"/>
      <c r="M22" s="205"/>
      <c r="N22" s="205"/>
      <c r="O22" s="205"/>
      <c r="P22" s="205"/>
      <c r="Q22" s="205"/>
      <c r="R22" s="205"/>
      <c r="S22" s="205"/>
      <c r="T22" s="205"/>
      <c r="U22" s="205"/>
      <c r="V22" s="205"/>
      <c r="W22" s="205"/>
      <c r="X22" s="205"/>
      <c r="Y22" s="205"/>
    </row>
    <row r="23" spans="1:25" ht="12" customHeight="1" x14ac:dyDescent="0.2">
      <c r="A23" s="218" t="s">
        <v>241</v>
      </c>
      <c r="B23" s="320" t="s">
        <v>65</v>
      </c>
      <c r="C23" s="297" t="s">
        <v>231</v>
      </c>
      <c r="D23" s="321" t="s">
        <v>232</v>
      </c>
      <c r="E23" s="299" t="s">
        <v>233</v>
      </c>
      <c r="F23" s="205"/>
      <c r="G23" s="205"/>
      <c r="H23" s="205"/>
      <c r="I23" s="205"/>
      <c r="J23" s="205"/>
      <c r="K23" s="205"/>
      <c r="L23" s="205"/>
      <c r="M23" s="205"/>
      <c r="N23" s="205"/>
      <c r="O23" s="205"/>
      <c r="P23" s="205"/>
      <c r="Q23" s="205"/>
      <c r="R23" s="205"/>
      <c r="S23" s="205"/>
      <c r="T23" s="205"/>
      <c r="U23" s="205"/>
      <c r="V23" s="205"/>
      <c r="W23" s="205"/>
      <c r="X23" s="205"/>
      <c r="Y23" s="205"/>
    </row>
    <row r="24" spans="1:25" ht="12" customHeight="1" x14ac:dyDescent="0.2">
      <c r="A24" s="322" t="s">
        <v>68</v>
      </c>
      <c r="B24" s="323" t="e">
        <f t="shared" ref="B24:B32" si="1">#REF!</f>
        <v>#REF!</v>
      </c>
      <c r="C24" s="324" t="e">
        <f t="shared" ref="C24:C32" si="2">D24/$D$17</f>
        <v>#REF!</v>
      </c>
      <c r="D24" s="325" t="e">
        <f>D17*B24/100</f>
        <v>#REF!</v>
      </c>
      <c r="E24" s="326" t="s">
        <v>242</v>
      </c>
      <c r="F24" s="205"/>
      <c r="G24" s="205"/>
      <c r="H24" s="205"/>
      <c r="I24" s="205"/>
      <c r="J24" s="205"/>
      <c r="K24" s="205"/>
      <c r="L24" s="205"/>
      <c r="M24" s="205"/>
      <c r="N24" s="205"/>
      <c r="O24" s="205"/>
      <c r="P24" s="205"/>
      <c r="Q24" s="205"/>
      <c r="R24" s="205"/>
      <c r="S24" s="205"/>
      <c r="T24" s="205"/>
      <c r="U24" s="205"/>
      <c r="V24" s="205"/>
      <c r="W24" s="205"/>
      <c r="X24" s="205"/>
      <c r="Y24" s="205"/>
    </row>
    <row r="25" spans="1:25" ht="12" customHeight="1" x14ac:dyDescent="0.2">
      <c r="A25" s="327" t="s">
        <v>243</v>
      </c>
      <c r="B25" s="323" t="e">
        <f t="shared" si="1"/>
        <v>#REF!</v>
      </c>
      <c r="C25" s="324" t="e">
        <f t="shared" si="2"/>
        <v>#REF!</v>
      </c>
      <c r="D25" s="325" t="e">
        <f>D17*B25/100</f>
        <v>#REF!</v>
      </c>
      <c r="E25" s="326" t="s">
        <v>244</v>
      </c>
      <c r="F25" s="205"/>
      <c r="G25" s="205"/>
      <c r="H25" s="205"/>
      <c r="I25" s="205"/>
      <c r="J25" s="205"/>
      <c r="K25" s="205"/>
      <c r="L25" s="205"/>
      <c r="M25" s="205"/>
      <c r="N25" s="205"/>
      <c r="O25" s="205"/>
      <c r="P25" s="205"/>
      <c r="Q25" s="205"/>
      <c r="R25" s="205"/>
      <c r="S25" s="205"/>
      <c r="T25" s="205"/>
      <c r="U25" s="205"/>
      <c r="V25" s="205"/>
      <c r="W25" s="205"/>
      <c r="X25" s="205"/>
      <c r="Y25" s="205"/>
    </row>
    <row r="26" spans="1:25" ht="12" customHeight="1" x14ac:dyDescent="0.2">
      <c r="A26" s="327" t="s">
        <v>74</v>
      </c>
      <c r="B26" s="323" t="e">
        <f t="shared" si="1"/>
        <v>#REF!</v>
      </c>
      <c r="C26" s="324" t="e">
        <f t="shared" si="2"/>
        <v>#REF!</v>
      </c>
      <c r="D26" s="325" t="e">
        <f>D17*B26/100</f>
        <v>#REF!</v>
      </c>
      <c r="E26" s="326" t="s">
        <v>245</v>
      </c>
      <c r="F26" s="205"/>
      <c r="G26" s="205"/>
      <c r="H26" s="205"/>
      <c r="I26" s="205"/>
      <c r="J26" s="205"/>
      <c r="K26" s="205"/>
      <c r="L26" s="205"/>
      <c r="M26" s="205"/>
      <c r="N26" s="205"/>
      <c r="O26" s="205"/>
      <c r="P26" s="205"/>
      <c r="Q26" s="205"/>
      <c r="R26" s="205"/>
      <c r="S26" s="205"/>
      <c r="T26" s="205"/>
      <c r="U26" s="205"/>
      <c r="V26" s="205"/>
      <c r="W26" s="205"/>
      <c r="X26" s="205"/>
      <c r="Y26" s="205"/>
    </row>
    <row r="27" spans="1:25" ht="12" customHeight="1" x14ac:dyDescent="0.2">
      <c r="A27" s="327" t="s">
        <v>246</v>
      </c>
      <c r="B27" s="323" t="e">
        <f t="shared" si="1"/>
        <v>#REF!</v>
      </c>
      <c r="C27" s="324" t="e">
        <f t="shared" si="2"/>
        <v>#REF!</v>
      </c>
      <c r="D27" s="325" t="e">
        <f>D17*B27/100</f>
        <v>#REF!</v>
      </c>
      <c r="E27" s="326" t="s">
        <v>247</v>
      </c>
      <c r="F27" s="205"/>
      <c r="G27" s="205"/>
      <c r="H27" s="205"/>
      <c r="I27" s="205"/>
      <c r="J27" s="205"/>
      <c r="K27" s="205"/>
      <c r="L27" s="205"/>
      <c r="M27" s="205"/>
      <c r="N27" s="205"/>
      <c r="O27" s="205"/>
      <c r="P27" s="205"/>
      <c r="Q27" s="205"/>
      <c r="R27" s="205"/>
      <c r="S27" s="205"/>
      <c r="T27" s="205"/>
      <c r="U27" s="205"/>
      <c r="V27" s="205"/>
      <c r="W27" s="205"/>
      <c r="X27" s="205"/>
      <c r="Y27" s="205"/>
    </row>
    <row r="28" spans="1:25" ht="12" customHeight="1" x14ac:dyDescent="0.2">
      <c r="A28" s="327" t="s">
        <v>80</v>
      </c>
      <c r="B28" s="323" t="e">
        <f t="shared" si="1"/>
        <v>#REF!</v>
      </c>
      <c r="C28" s="324" t="e">
        <f t="shared" si="2"/>
        <v>#REF!</v>
      </c>
      <c r="D28" s="325" t="e">
        <f>D17*B28/100</f>
        <v>#REF!</v>
      </c>
      <c r="E28" s="326" t="s">
        <v>248</v>
      </c>
      <c r="F28" s="205"/>
      <c r="G28" s="205"/>
      <c r="H28" s="205"/>
      <c r="I28" s="205"/>
      <c r="J28" s="205"/>
      <c r="K28" s="205"/>
      <c r="L28" s="205"/>
      <c r="M28" s="205"/>
      <c r="N28" s="205"/>
      <c r="O28" s="205"/>
      <c r="P28" s="205"/>
      <c r="Q28" s="205"/>
      <c r="R28" s="205"/>
      <c r="S28" s="205"/>
      <c r="T28" s="205"/>
      <c r="U28" s="205"/>
      <c r="V28" s="205"/>
      <c r="W28" s="205"/>
      <c r="X28" s="205"/>
      <c r="Y28" s="205"/>
    </row>
    <row r="29" spans="1:25" ht="12" customHeight="1" x14ac:dyDescent="0.2">
      <c r="A29" s="327" t="s">
        <v>83</v>
      </c>
      <c r="B29" s="323" t="e">
        <f t="shared" si="1"/>
        <v>#REF!</v>
      </c>
      <c r="C29" s="324" t="e">
        <f t="shared" si="2"/>
        <v>#REF!</v>
      </c>
      <c r="D29" s="325" t="e">
        <f>D17*B29/100</f>
        <v>#REF!</v>
      </c>
      <c r="E29" s="326" t="s">
        <v>249</v>
      </c>
      <c r="F29" s="205"/>
      <c r="G29" s="205"/>
      <c r="H29" s="205"/>
      <c r="I29" s="205"/>
      <c r="J29" s="205"/>
      <c r="K29" s="205"/>
      <c r="L29" s="205"/>
      <c r="M29" s="205"/>
      <c r="N29" s="205"/>
      <c r="O29" s="205"/>
      <c r="P29" s="205"/>
      <c r="Q29" s="205"/>
      <c r="R29" s="205"/>
      <c r="S29" s="205"/>
      <c r="T29" s="205"/>
      <c r="U29" s="205"/>
      <c r="V29" s="205"/>
      <c r="W29" s="205"/>
      <c r="X29" s="205"/>
      <c r="Y29" s="205"/>
    </row>
    <row r="30" spans="1:25" ht="12" customHeight="1" x14ac:dyDescent="0.2">
      <c r="A30" s="327" t="s">
        <v>250</v>
      </c>
      <c r="B30" s="323" t="e">
        <f t="shared" si="1"/>
        <v>#REF!</v>
      </c>
      <c r="C30" s="324" t="e">
        <f t="shared" si="2"/>
        <v>#REF!</v>
      </c>
      <c r="D30" s="325" t="e">
        <f>D17*B30/100</f>
        <v>#REF!</v>
      </c>
      <c r="E30" s="326" t="s">
        <v>251</v>
      </c>
      <c r="F30" s="205"/>
      <c r="G30" s="205"/>
      <c r="H30" s="205"/>
      <c r="I30" s="205"/>
      <c r="J30" s="205"/>
      <c r="K30" s="205"/>
      <c r="L30" s="205"/>
      <c r="M30" s="205"/>
      <c r="N30" s="205"/>
      <c r="O30" s="205"/>
      <c r="P30" s="205"/>
      <c r="Q30" s="205"/>
      <c r="R30" s="205"/>
      <c r="S30" s="205"/>
      <c r="T30" s="205"/>
      <c r="U30" s="205"/>
      <c r="V30" s="205"/>
      <c r="W30" s="205"/>
      <c r="X30" s="205"/>
      <c r="Y30" s="205"/>
    </row>
    <row r="31" spans="1:25" ht="12" customHeight="1" x14ac:dyDescent="0.2">
      <c r="A31" s="327" t="s">
        <v>91</v>
      </c>
      <c r="B31" s="323" t="e">
        <f t="shared" si="1"/>
        <v>#REF!</v>
      </c>
      <c r="C31" s="324" t="e">
        <f t="shared" si="2"/>
        <v>#REF!</v>
      </c>
      <c r="D31" s="325" t="e">
        <f>D17*B31/100</f>
        <v>#REF!</v>
      </c>
      <c r="E31" s="326" t="s">
        <v>252</v>
      </c>
      <c r="F31" s="205"/>
      <c r="G31" s="205"/>
      <c r="H31" s="205"/>
      <c r="I31" s="205"/>
      <c r="J31" s="205"/>
      <c r="K31" s="205"/>
      <c r="L31" s="205"/>
      <c r="M31" s="205"/>
      <c r="N31" s="205"/>
      <c r="O31" s="205"/>
      <c r="P31" s="205"/>
      <c r="Q31" s="205"/>
      <c r="R31" s="205"/>
      <c r="S31" s="205"/>
      <c r="T31" s="205"/>
      <c r="U31" s="205"/>
      <c r="V31" s="205"/>
      <c r="W31" s="205"/>
      <c r="X31" s="205"/>
      <c r="Y31" s="205"/>
    </row>
    <row r="32" spans="1:25" ht="12" customHeight="1" x14ac:dyDescent="0.2">
      <c r="A32" s="328" t="s">
        <v>253</v>
      </c>
      <c r="B32" s="323" t="e">
        <f t="shared" si="1"/>
        <v>#REF!</v>
      </c>
      <c r="C32" s="324" t="e">
        <f t="shared" si="2"/>
        <v>#REF!</v>
      </c>
      <c r="D32" s="325" t="e">
        <f>D17*B32/100</f>
        <v>#REF!</v>
      </c>
      <c r="E32" s="329"/>
      <c r="F32" s="205"/>
      <c r="G32" s="205"/>
      <c r="H32" s="205"/>
      <c r="I32" s="205"/>
      <c r="J32" s="205"/>
      <c r="K32" s="205"/>
      <c r="L32" s="205"/>
      <c r="M32" s="205"/>
      <c r="N32" s="205"/>
      <c r="O32" s="205"/>
      <c r="P32" s="205"/>
      <c r="Q32" s="205"/>
      <c r="R32" s="205"/>
      <c r="S32" s="205"/>
      <c r="T32" s="205"/>
      <c r="U32" s="205"/>
      <c r="V32" s="205"/>
      <c r="W32" s="205"/>
      <c r="X32" s="205"/>
      <c r="Y32" s="205"/>
    </row>
    <row r="33" spans="1:25" ht="12" customHeight="1" x14ac:dyDescent="0.2">
      <c r="A33" s="330" t="s">
        <v>254</v>
      </c>
      <c r="B33" s="331" t="e">
        <f t="shared" ref="B33:D33" si="3">SUM(B24:B32)</f>
        <v>#REF!</v>
      </c>
      <c r="C33" s="308" t="e">
        <f t="shared" si="3"/>
        <v>#REF!</v>
      </c>
      <c r="D33" s="309" t="e">
        <f t="shared" si="3"/>
        <v>#REF!</v>
      </c>
      <c r="E33" s="332" t="s">
        <v>255</v>
      </c>
      <c r="F33" s="205"/>
      <c r="G33" s="205"/>
      <c r="H33" s="205"/>
      <c r="I33" s="205"/>
      <c r="J33" s="205"/>
      <c r="K33" s="205"/>
      <c r="L33" s="205"/>
      <c r="M33" s="205"/>
      <c r="N33" s="205"/>
      <c r="O33" s="205"/>
      <c r="P33" s="205"/>
      <c r="Q33" s="205"/>
      <c r="R33" s="205"/>
      <c r="S33" s="205"/>
      <c r="T33" s="205"/>
      <c r="U33" s="205"/>
      <c r="V33" s="205"/>
      <c r="W33" s="205"/>
      <c r="X33" s="205"/>
      <c r="Y33" s="205"/>
    </row>
    <row r="34" spans="1:25" ht="12" customHeight="1" x14ac:dyDescent="0.2">
      <c r="A34" s="311"/>
      <c r="B34" s="312"/>
      <c r="C34" s="313"/>
      <c r="D34" s="314"/>
      <c r="E34" s="315"/>
      <c r="F34" s="205"/>
      <c r="G34" s="333"/>
      <c r="H34" s="205"/>
      <c r="I34" s="205"/>
      <c r="J34" s="205"/>
      <c r="K34" s="205"/>
      <c r="L34" s="205"/>
      <c r="M34" s="205"/>
      <c r="N34" s="205"/>
      <c r="O34" s="205"/>
      <c r="P34" s="205"/>
      <c r="Q34" s="205"/>
      <c r="R34" s="205"/>
      <c r="S34" s="205"/>
      <c r="T34" s="205"/>
      <c r="U34" s="205"/>
      <c r="V34" s="205"/>
      <c r="W34" s="205"/>
      <c r="X34" s="205"/>
      <c r="Y34" s="205"/>
    </row>
    <row r="35" spans="1:25" ht="12" customHeight="1" x14ac:dyDescent="0.2">
      <c r="A35" s="317" t="s">
        <v>256</v>
      </c>
      <c r="B35" s="312"/>
      <c r="C35" s="313"/>
      <c r="D35" s="314"/>
      <c r="E35" s="315"/>
      <c r="F35" s="205"/>
      <c r="G35" s="333"/>
      <c r="H35" s="205"/>
      <c r="I35" s="205"/>
      <c r="J35" s="205"/>
      <c r="K35" s="205"/>
      <c r="L35" s="205"/>
      <c r="M35" s="205"/>
      <c r="N35" s="205"/>
      <c r="O35" s="205"/>
      <c r="P35" s="205"/>
      <c r="Q35" s="205"/>
      <c r="R35" s="205"/>
      <c r="S35" s="205"/>
      <c r="T35" s="205"/>
      <c r="U35" s="205"/>
      <c r="V35" s="205"/>
      <c r="W35" s="205"/>
      <c r="X35" s="205"/>
      <c r="Y35" s="205"/>
    </row>
    <row r="36" spans="1:25" ht="12" customHeight="1" x14ac:dyDescent="0.2">
      <c r="A36" s="205"/>
      <c r="B36" s="312"/>
      <c r="C36" s="313"/>
      <c r="D36" s="314"/>
      <c r="E36" s="294" t="s">
        <v>229</v>
      </c>
      <c r="F36" s="205"/>
      <c r="G36" s="333"/>
      <c r="H36" s="205"/>
      <c r="I36" s="205"/>
      <c r="J36" s="205"/>
      <c r="K36" s="205"/>
      <c r="L36" s="205"/>
      <c r="M36" s="205"/>
      <c r="N36" s="205"/>
      <c r="O36" s="205"/>
      <c r="P36" s="205"/>
      <c r="Q36" s="205"/>
      <c r="R36" s="205"/>
      <c r="S36" s="205"/>
      <c r="T36" s="205"/>
      <c r="U36" s="205"/>
      <c r="V36" s="205"/>
      <c r="W36" s="205"/>
      <c r="X36" s="205"/>
      <c r="Y36" s="205"/>
    </row>
    <row r="37" spans="1:25" ht="12" customHeight="1" x14ac:dyDescent="0.2">
      <c r="A37" s="334" t="s">
        <v>257</v>
      </c>
      <c r="B37" s="335" t="s">
        <v>65</v>
      </c>
      <c r="C37" s="302" t="s">
        <v>231</v>
      </c>
      <c r="D37" s="336" t="s">
        <v>232</v>
      </c>
      <c r="E37" s="337" t="s">
        <v>233</v>
      </c>
      <c r="F37" s="205"/>
      <c r="G37" s="333"/>
      <c r="H37" s="205"/>
      <c r="I37" s="205"/>
      <c r="J37" s="205"/>
      <c r="K37" s="205"/>
      <c r="L37" s="205"/>
      <c r="M37" s="205"/>
      <c r="N37" s="205"/>
      <c r="O37" s="205"/>
      <c r="P37" s="205"/>
      <c r="Q37" s="205"/>
      <c r="R37" s="205"/>
      <c r="S37" s="205"/>
      <c r="T37" s="205"/>
      <c r="U37" s="205"/>
      <c r="V37" s="205"/>
      <c r="W37" s="205"/>
      <c r="X37" s="205"/>
      <c r="Y37" s="205"/>
    </row>
    <row r="38" spans="1:25" ht="12" customHeight="1" x14ac:dyDescent="0.2">
      <c r="A38" s="338" t="s">
        <v>258</v>
      </c>
      <c r="B38" s="323" t="e">
        <f t="shared" ref="B38:B39" si="4">#REF!</f>
        <v>#REF!</v>
      </c>
      <c r="C38" s="339" t="e">
        <f t="shared" ref="C38:C39" si="5">D38/$D$17</f>
        <v>#REF!</v>
      </c>
      <c r="D38" s="340" t="e">
        <f t="shared" ref="D38:D39" si="6">$D$17*B38/100</f>
        <v>#REF!</v>
      </c>
      <c r="E38" s="326" t="s">
        <v>259</v>
      </c>
      <c r="F38" s="205"/>
      <c r="G38" s="205"/>
      <c r="H38" s="205"/>
      <c r="I38" s="205"/>
      <c r="J38" s="205"/>
      <c r="K38" s="205"/>
      <c r="L38" s="205"/>
      <c r="M38" s="205"/>
      <c r="N38" s="205"/>
      <c r="O38" s="205"/>
      <c r="P38" s="205"/>
      <c r="Q38" s="205"/>
      <c r="R38" s="205"/>
      <c r="S38" s="205"/>
      <c r="T38" s="205"/>
      <c r="U38" s="205"/>
      <c r="V38" s="205"/>
      <c r="W38" s="205"/>
      <c r="X38" s="205"/>
      <c r="Y38" s="205"/>
    </row>
    <row r="39" spans="1:25" ht="12" customHeight="1" x14ac:dyDescent="0.2">
      <c r="A39" s="338" t="s">
        <v>260</v>
      </c>
      <c r="B39" s="323" t="e">
        <f t="shared" si="4"/>
        <v>#REF!</v>
      </c>
      <c r="C39" s="339" t="e">
        <f t="shared" si="5"/>
        <v>#REF!</v>
      </c>
      <c r="D39" s="340" t="e">
        <f t="shared" si="6"/>
        <v>#REF!</v>
      </c>
      <c r="E39" s="326" t="s">
        <v>261</v>
      </c>
      <c r="F39" s="205"/>
      <c r="G39" s="205"/>
      <c r="H39" s="205"/>
      <c r="I39" s="205"/>
      <c r="J39" s="205"/>
      <c r="K39" s="205"/>
      <c r="L39" s="205"/>
      <c r="M39" s="205"/>
      <c r="N39" s="205"/>
      <c r="O39" s="205"/>
      <c r="P39" s="205"/>
      <c r="Q39" s="205"/>
      <c r="R39" s="205"/>
      <c r="S39" s="205"/>
      <c r="T39" s="205"/>
      <c r="U39" s="205"/>
      <c r="V39" s="205"/>
      <c r="W39" s="205"/>
      <c r="X39" s="205"/>
      <c r="Y39" s="205"/>
    </row>
    <row r="40" spans="1:25" ht="12" customHeight="1" x14ac:dyDescent="0.2">
      <c r="A40" s="341" t="s">
        <v>102</v>
      </c>
      <c r="B40" s="323" t="e">
        <f>B38+B39</f>
        <v>#REF!</v>
      </c>
      <c r="C40" s="339" t="e">
        <f t="shared" ref="C40:D40" si="7">SUM(C38:C39)</f>
        <v>#REF!</v>
      </c>
      <c r="D40" s="340" t="e">
        <f t="shared" si="7"/>
        <v>#REF!</v>
      </c>
      <c r="E40" s="342"/>
      <c r="F40" s="205"/>
      <c r="G40" s="205"/>
      <c r="H40" s="205"/>
      <c r="I40" s="205"/>
      <c r="J40" s="205"/>
      <c r="K40" s="205"/>
      <c r="L40" s="205"/>
      <c r="M40" s="205"/>
      <c r="N40" s="205"/>
      <c r="O40" s="205"/>
      <c r="P40" s="205"/>
      <c r="Q40" s="205"/>
      <c r="R40" s="205"/>
      <c r="S40" s="205"/>
      <c r="T40" s="205"/>
      <c r="U40" s="205"/>
      <c r="V40" s="205"/>
      <c r="W40" s="205"/>
      <c r="X40" s="205"/>
      <c r="Y40" s="205"/>
    </row>
    <row r="41" spans="1:25" ht="25.5" customHeight="1" x14ac:dyDescent="0.2">
      <c r="A41" s="343" t="s">
        <v>262</v>
      </c>
      <c r="B41" s="323" t="e">
        <f>B40%*B33</f>
        <v>#REF!</v>
      </c>
      <c r="C41" s="339" t="e">
        <f>D41/$D$17</f>
        <v>#REF!</v>
      </c>
      <c r="D41" s="340" t="e">
        <f>D40*B33/100</f>
        <v>#REF!</v>
      </c>
      <c r="E41" s="344"/>
      <c r="F41" s="205"/>
      <c r="G41" s="205"/>
      <c r="H41" s="205"/>
      <c r="I41" s="205"/>
      <c r="J41" s="205"/>
      <c r="K41" s="205"/>
      <c r="L41" s="205"/>
      <c r="M41" s="205"/>
      <c r="N41" s="205"/>
      <c r="O41" s="205"/>
      <c r="P41" s="205"/>
      <c r="Q41" s="205"/>
      <c r="R41" s="205"/>
      <c r="S41" s="205"/>
      <c r="T41" s="205"/>
      <c r="U41" s="205"/>
      <c r="V41" s="205"/>
      <c r="W41" s="205"/>
      <c r="X41" s="205"/>
      <c r="Y41" s="205"/>
    </row>
    <row r="42" spans="1:25" ht="12" customHeight="1" x14ac:dyDescent="0.2">
      <c r="A42" s="330" t="s">
        <v>263</v>
      </c>
      <c r="B42" s="323" t="e">
        <f>B40+B41</f>
        <v>#REF!</v>
      </c>
      <c r="C42" s="345" t="e">
        <f>SUM(C40:C41)</f>
        <v>#REF!</v>
      </c>
      <c r="D42" s="346" t="e">
        <f>D40+D41</f>
        <v>#REF!</v>
      </c>
      <c r="E42" s="344"/>
      <c r="F42" s="205"/>
      <c r="G42" s="205"/>
      <c r="H42" s="205"/>
      <c r="I42" s="205"/>
      <c r="J42" s="205"/>
      <c r="K42" s="205"/>
      <c r="L42" s="205"/>
      <c r="M42" s="205"/>
      <c r="N42" s="205"/>
      <c r="O42" s="205"/>
      <c r="P42" s="205"/>
      <c r="Q42" s="205"/>
      <c r="R42" s="205"/>
      <c r="S42" s="205"/>
      <c r="T42" s="205"/>
      <c r="U42" s="205"/>
      <c r="V42" s="205"/>
      <c r="W42" s="205"/>
      <c r="X42" s="205"/>
      <c r="Y42" s="205"/>
    </row>
    <row r="43" spans="1:25" ht="12" customHeight="1" x14ac:dyDescent="0.2">
      <c r="A43" s="311"/>
      <c r="B43" s="312"/>
      <c r="C43" s="313"/>
      <c r="D43" s="314"/>
      <c r="E43" s="315"/>
      <c r="F43" s="205"/>
      <c r="G43" s="205"/>
      <c r="H43" s="205"/>
      <c r="I43" s="205"/>
      <c r="J43" s="205"/>
      <c r="K43" s="205"/>
      <c r="L43" s="205"/>
      <c r="M43" s="205"/>
      <c r="N43" s="205"/>
      <c r="O43" s="205"/>
      <c r="P43" s="205"/>
      <c r="Q43" s="205"/>
      <c r="R43" s="205"/>
      <c r="S43" s="205"/>
      <c r="T43" s="205"/>
      <c r="U43" s="205"/>
      <c r="V43" s="205"/>
      <c r="W43" s="205"/>
      <c r="X43" s="205"/>
      <c r="Y43" s="205"/>
    </row>
    <row r="44" spans="1:25" ht="12" customHeight="1" x14ac:dyDescent="0.2">
      <c r="A44" s="317" t="s">
        <v>264</v>
      </c>
      <c r="B44" s="312"/>
      <c r="C44" s="313"/>
      <c r="D44" s="314"/>
      <c r="E44" s="315"/>
      <c r="F44" s="205"/>
      <c r="G44" s="205"/>
      <c r="H44" s="205"/>
      <c r="I44" s="205"/>
      <c r="J44" s="205"/>
      <c r="K44" s="205"/>
      <c r="L44" s="205"/>
      <c r="M44" s="205"/>
      <c r="N44" s="205"/>
      <c r="O44" s="205"/>
      <c r="P44" s="205"/>
      <c r="Q44" s="205"/>
      <c r="R44" s="205"/>
      <c r="S44" s="205"/>
      <c r="T44" s="205"/>
      <c r="U44" s="205"/>
      <c r="V44" s="205"/>
      <c r="W44" s="205"/>
      <c r="X44" s="205"/>
      <c r="Y44" s="205"/>
    </row>
    <row r="45" spans="1:25" ht="12" customHeight="1" x14ac:dyDescent="0.2">
      <c r="A45" s="311"/>
      <c r="B45" s="347"/>
      <c r="C45" s="313"/>
      <c r="D45" s="314"/>
      <c r="E45" s="348" t="s">
        <v>229</v>
      </c>
      <c r="F45" s="205"/>
      <c r="G45" s="205"/>
      <c r="H45" s="205"/>
      <c r="I45" s="205"/>
      <c r="J45" s="205"/>
      <c r="K45" s="205"/>
      <c r="L45" s="205"/>
      <c r="M45" s="205"/>
      <c r="N45" s="205"/>
      <c r="O45" s="205"/>
      <c r="P45" s="205"/>
      <c r="Q45" s="205"/>
      <c r="R45" s="205"/>
      <c r="S45" s="205"/>
      <c r="T45" s="205"/>
      <c r="U45" s="205"/>
      <c r="V45" s="205"/>
      <c r="W45" s="205"/>
      <c r="X45" s="205"/>
      <c r="Y45" s="205"/>
    </row>
    <row r="46" spans="1:25" ht="12" customHeight="1" x14ac:dyDescent="0.2">
      <c r="A46" s="349" t="s">
        <v>265</v>
      </c>
      <c r="B46" s="350" t="s">
        <v>65</v>
      </c>
      <c r="C46" s="351" t="s">
        <v>231</v>
      </c>
      <c r="D46" s="352" t="s">
        <v>232</v>
      </c>
      <c r="E46" s="337" t="s">
        <v>233</v>
      </c>
      <c r="F46" s="205"/>
      <c r="G46" s="205"/>
      <c r="H46" s="205"/>
      <c r="I46" s="205"/>
      <c r="J46" s="205"/>
      <c r="K46" s="205"/>
      <c r="L46" s="205"/>
      <c r="M46" s="205"/>
      <c r="N46" s="205"/>
      <c r="O46" s="205"/>
      <c r="P46" s="205"/>
      <c r="Q46" s="205"/>
      <c r="R46" s="205"/>
      <c r="S46" s="205"/>
      <c r="T46" s="205"/>
      <c r="U46" s="205"/>
      <c r="V46" s="205"/>
      <c r="W46" s="205"/>
      <c r="X46" s="205"/>
      <c r="Y46" s="205"/>
    </row>
    <row r="47" spans="1:25" ht="12" customHeight="1" x14ac:dyDescent="0.2">
      <c r="A47" s="353" t="s">
        <v>266</v>
      </c>
      <c r="B47" s="323" t="e">
        <f>#REF!</f>
        <v>#REF!</v>
      </c>
      <c r="C47" s="339" t="e">
        <f t="shared" ref="C47:C48" si="8">D47/$D$17</f>
        <v>#REF!</v>
      </c>
      <c r="D47" s="340" t="e">
        <f>D17*B47/100</f>
        <v>#REF!</v>
      </c>
      <c r="E47" s="354" t="s">
        <v>267</v>
      </c>
      <c r="F47" s="205"/>
      <c r="G47" s="205"/>
      <c r="H47" s="205"/>
      <c r="I47" s="205"/>
      <c r="J47" s="205"/>
      <c r="K47" s="205"/>
      <c r="L47" s="205"/>
      <c r="M47" s="205"/>
      <c r="N47" s="205"/>
      <c r="O47" s="205"/>
      <c r="P47" s="205"/>
      <c r="Q47" s="205"/>
      <c r="R47" s="205"/>
      <c r="S47" s="205"/>
      <c r="T47" s="205"/>
      <c r="U47" s="205"/>
      <c r="V47" s="205"/>
      <c r="W47" s="205"/>
      <c r="X47" s="205"/>
      <c r="Y47" s="205"/>
    </row>
    <row r="48" spans="1:25" ht="12" customHeight="1" x14ac:dyDescent="0.2">
      <c r="A48" s="343" t="s">
        <v>268</v>
      </c>
      <c r="B48" s="323" t="e">
        <f>B47%*B33</f>
        <v>#REF!</v>
      </c>
      <c r="C48" s="339" t="e">
        <f t="shared" si="8"/>
        <v>#REF!</v>
      </c>
      <c r="D48" s="340" t="e">
        <f>D47*B33/100</f>
        <v>#REF!</v>
      </c>
      <c r="E48" s="354"/>
      <c r="F48" s="205"/>
      <c r="G48" s="205"/>
      <c r="H48" s="205"/>
      <c r="I48" s="205"/>
      <c r="J48" s="205"/>
      <c r="K48" s="205"/>
      <c r="L48" s="205"/>
      <c r="M48" s="205"/>
      <c r="N48" s="205"/>
      <c r="O48" s="205"/>
      <c r="P48" s="205"/>
      <c r="Q48" s="205"/>
      <c r="R48" s="205"/>
      <c r="S48" s="205"/>
      <c r="T48" s="205"/>
      <c r="U48" s="205"/>
      <c r="V48" s="205"/>
      <c r="W48" s="205"/>
      <c r="X48" s="205"/>
      <c r="Y48" s="205"/>
    </row>
    <row r="49" spans="1:25" ht="12" customHeight="1" x14ac:dyDescent="0.2">
      <c r="A49" s="330" t="s">
        <v>269</v>
      </c>
      <c r="B49" s="323" t="e">
        <f t="shared" ref="B49:D49" si="9">B47+B48</f>
        <v>#REF!</v>
      </c>
      <c r="C49" s="355" t="e">
        <f t="shared" si="9"/>
        <v>#REF!</v>
      </c>
      <c r="D49" s="346" t="e">
        <f t="shared" si="9"/>
        <v>#REF!</v>
      </c>
      <c r="E49" s="354"/>
      <c r="F49" s="205"/>
      <c r="G49" s="205"/>
      <c r="H49" s="205"/>
      <c r="I49" s="205"/>
      <c r="J49" s="205"/>
      <c r="K49" s="205"/>
      <c r="L49" s="205"/>
      <c r="M49" s="205"/>
      <c r="N49" s="205"/>
      <c r="O49" s="205"/>
      <c r="P49" s="205"/>
      <c r="Q49" s="205"/>
      <c r="R49" s="205"/>
      <c r="S49" s="205"/>
      <c r="T49" s="205"/>
      <c r="U49" s="205"/>
      <c r="V49" s="205"/>
      <c r="W49" s="205"/>
      <c r="X49" s="205"/>
      <c r="Y49" s="205"/>
    </row>
    <row r="50" spans="1:25" ht="12" customHeight="1" x14ac:dyDescent="0.2">
      <c r="A50" s="311"/>
      <c r="B50" s="312"/>
      <c r="C50" s="313"/>
      <c r="D50" s="314"/>
      <c r="E50" s="315"/>
      <c r="F50" s="205"/>
      <c r="G50" s="205"/>
      <c r="H50" s="205"/>
      <c r="I50" s="205"/>
      <c r="J50" s="205"/>
      <c r="K50" s="205"/>
      <c r="L50" s="205"/>
      <c r="M50" s="205"/>
      <c r="N50" s="205"/>
      <c r="O50" s="205"/>
      <c r="P50" s="205"/>
      <c r="Q50" s="205"/>
      <c r="R50" s="205"/>
      <c r="S50" s="205"/>
      <c r="T50" s="205"/>
      <c r="U50" s="205"/>
      <c r="V50" s="205"/>
      <c r="W50" s="205"/>
      <c r="X50" s="205"/>
      <c r="Y50" s="205"/>
    </row>
    <row r="51" spans="1:25" ht="12" customHeight="1" x14ac:dyDescent="0.2">
      <c r="A51" s="356" t="s">
        <v>270</v>
      </c>
      <c r="B51" s="312"/>
      <c r="C51" s="313"/>
      <c r="D51" s="314"/>
      <c r="E51" s="315"/>
      <c r="F51" s="205"/>
      <c r="G51" s="205"/>
      <c r="H51" s="205"/>
      <c r="I51" s="205"/>
      <c r="J51" s="205"/>
      <c r="K51" s="205"/>
      <c r="L51" s="205"/>
      <c r="M51" s="205"/>
      <c r="N51" s="205"/>
      <c r="O51" s="205"/>
      <c r="P51" s="205"/>
      <c r="Q51" s="205"/>
      <c r="R51" s="205"/>
      <c r="S51" s="205"/>
      <c r="T51" s="205"/>
      <c r="U51" s="205"/>
      <c r="V51" s="205"/>
      <c r="W51" s="205"/>
      <c r="X51" s="205"/>
      <c r="Y51" s="205"/>
    </row>
    <row r="52" spans="1:25" ht="12" customHeight="1" x14ac:dyDescent="0.2">
      <c r="A52" s="311"/>
      <c r="B52" s="347"/>
      <c r="C52" s="313"/>
      <c r="D52" s="314"/>
      <c r="E52" s="348" t="s">
        <v>229</v>
      </c>
      <c r="F52" s="205"/>
      <c r="G52" s="205"/>
      <c r="H52" s="205"/>
      <c r="I52" s="205"/>
      <c r="J52" s="205"/>
      <c r="K52" s="205"/>
      <c r="L52" s="205"/>
      <c r="M52" s="205"/>
      <c r="N52" s="205"/>
      <c r="O52" s="205"/>
      <c r="P52" s="205"/>
      <c r="Q52" s="205"/>
      <c r="R52" s="205"/>
      <c r="S52" s="205"/>
      <c r="T52" s="205"/>
      <c r="U52" s="205"/>
      <c r="V52" s="205"/>
      <c r="W52" s="205"/>
      <c r="X52" s="205"/>
      <c r="Y52" s="205"/>
    </row>
    <row r="53" spans="1:25" ht="12" customHeight="1" x14ac:dyDescent="0.2">
      <c r="A53" s="357" t="s">
        <v>271</v>
      </c>
      <c r="B53" s="350" t="s">
        <v>65</v>
      </c>
      <c r="C53" s="358" t="s">
        <v>231</v>
      </c>
      <c r="D53" s="352" t="s">
        <v>232</v>
      </c>
      <c r="E53" s="337" t="s">
        <v>233</v>
      </c>
      <c r="F53" s="205"/>
      <c r="G53" s="205"/>
      <c r="H53" s="205"/>
      <c r="I53" s="205"/>
      <c r="J53" s="205"/>
      <c r="K53" s="205"/>
      <c r="L53" s="205"/>
      <c r="M53" s="205"/>
      <c r="N53" s="205"/>
      <c r="O53" s="205"/>
      <c r="P53" s="205"/>
      <c r="Q53" s="205"/>
      <c r="R53" s="205"/>
      <c r="S53" s="205"/>
      <c r="T53" s="205"/>
      <c r="U53" s="205"/>
      <c r="V53" s="205"/>
      <c r="W53" s="205"/>
      <c r="X53" s="205"/>
      <c r="Y53" s="205"/>
    </row>
    <row r="54" spans="1:25" ht="12" customHeight="1" x14ac:dyDescent="0.2">
      <c r="A54" s="338" t="s">
        <v>272</v>
      </c>
      <c r="B54" s="323" t="e">
        <f>#REF!</f>
        <v>#REF!</v>
      </c>
      <c r="C54" s="339" t="e">
        <f t="shared" ref="C54:C60" si="10">D54/$D$17</f>
        <v>#REF!</v>
      </c>
      <c r="D54" s="340" t="e">
        <f t="shared" ref="D54:D55" si="11">$D$17*B54/100</f>
        <v>#REF!</v>
      </c>
      <c r="E54" s="326" t="s">
        <v>273</v>
      </c>
      <c r="F54" s="205"/>
      <c r="G54" s="205"/>
      <c r="H54" s="205"/>
      <c r="I54" s="205"/>
      <c r="J54" s="205"/>
      <c r="K54" s="205"/>
      <c r="L54" s="205"/>
      <c r="M54" s="205"/>
      <c r="N54" s="205"/>
      <c r="O54" s="205"/>
      <c r="P54" s="205"/>
      <c r="Q54" s="205"/>
      <c r="R54" s="205"/>
      <c r="S54" s="205"/>
      <c r="T54" s="205"/>
      <c r="U54" s="205"/>
      <c r="V54" s="205"/>
      <c r="W54" s="205"/>
      <c r="X54" s="205"/>
      <c r="Y54" s="205"/>
    </row>
    <row r="55" spans="1:25" ht="12" customHeight="1" x14ac:dyDescent="0.2">
      <c r="A55" s="343" t="s">
        <v>274</v>
      </c>
      <c r="B55" s="323" t="e">
        <f>B54%*$B$31</f>
        <v>#REF!</v>
      </c>
      <c r="C55" s="339" t="e">
        <f t="shared" si="10"/>
        <v>#REF!</v>
      </c>
      <c r="D55" s="340" t="e">
        <f t="shared" si="11"/>
        <v>#REF!</v>
      </c>
      <c r="E55" s="359" t="s">
        <v>275</v>
      </c>
      <c r="F55" s="205"/>
      <c r="G55" s="205"/>
      <c r="H55" s="205"/>
      <c r="I55" s="205"/>
      <c r="J55" s="205"/>
      <c r="K55" s="205"/>
      <c r="L55" s="205"/>
      <c r="M55" s="205"/>
      <c r="N55" s="205"/>
      <c r="O55" s="205"/>
      <c r="P55" s="205"/>
      <c r="Q55" s="205"/>
      <c r="R55" s="205"/>
      <c r="S55" s="205"/>
      <c r="T55" s="205"/>
      <c r="U55" s="205"/>
      <c r="V55" s="205"/>
      <c r="W55" s="205"/>
      <c r="X55" s="205"/>
      <c r="Y55" s="205"/>
    </row>
    <row r="56" spans="1:25" ht="12" customHeight="1" x14ac:dyDescent="0.2">
      <c r="A56" s="343" t="s">
        <v>276</v>
      </c>
      <c r="B56" s="323" t="e">
        <f>B54*8%*50%</f>
        <v>#REF!</v>
      </c>
      <c r="C56" s="339" t="e">
        <f t="shared" si="10"/>
        <v>#REF!</v>
      </c>
      <c r="D56" s="340" t="e">
        <f>D54*8%*50%</f>
        <v>#REF!</v>
      </c>
      <c r="E56" s="360" t="s">
        <v>277</v>
      </c>
      <c r="F56" s="205"/>
      <c r="G56" s="205"/>
      <c r="H56" s="205"/>
      <c r="I56" s="205"/>
      <c r="J56" s="205"/>
      <c r="K56" s="205"/>
      <c r="L56" s="205"/>
      <c r="M56" s="205"/>
      <c r="N56" s="205"/>
      <c r="O56" s="205"/>
      <c r="P56" s="205"/>
      <c r="Q56" s="205"/>
      <c r="R56" s="205"/>
      <c r="S56" s="205"/>
      <c r="T56" s="205"/>
      <c r="U56" s="205"/>
      <c r="V56" s="205"/>
      <c r="W56" s="205"/>
      <c r="X56" s="205"/>
      <c r="Y56" s="205"/>
    </row>
    <row r="57" spans="1:25" ht="12" customHeight="1" x14ac:dyDescent="0.2">
      <c r="A57" s="338" t="s">
        <v>278</v>
      </c>
      <c r="B57" s="323" t="e">
        <f>#REF!</f>
        <v>#REF!</v>
      </c>
      <c r="C57" s="339" t="e">
        <f t="shared" si="10"/>
        <v>#REF!</v>
      </c>
      <c r="D57" s="340" t="e">
        <f t="shared" ref="D57:D58" si="12">$D$17*B57/100</f>
        <v>#REF!</v>
      </c>
      <c r="E57" s="326" t="s">
        <v>279</v>
      </c>
      <c r="F57" s="205"/>
      <c r="G57" s="205"/>
      <c r="H57" s="205"/>
      <c r="I57" s="205"/>
      <c r="J57" s="205"/>
      <c r="K57" s="205"/>
      <c r="L57" s="205"/>
      <c r="M57" s="205"/>
      <c r="N57" s="205"/>
      <c r="O57" s="205"/>
      <c r="P57" s="205"/>
      <c r="Q57" s="205"/>
      <c r="R57" s="205"/>
      <c r="S57" s="205"/>
      <c r="T57" s="205"/>
      <c r="U57" s="205"/>
      <c r="V57" s="205"/>
      <c r="W57" s="205"/>
      <c r="X57" s="205"/>
      <c r="Y57" s="205"/>
    </row>
    <row r="58" spans="1:25" ht="12" customHeight="1" x14ac:dyDescent="0.2">
      <c r="A58" s="343" t="s">
        <v>280</v>
      </c>
      <c r="B58" s="323" t="e">
        <f>B57%*B33</f>
        <v>#REF!</v>
      </c>
      <c r="C58" s="339" t="e">
        <f t="shared" si="10"/>
        <v>#REF!</v>
      </c>
      <c r="D58" s="340" t="e">
        <f t="shared" si="12"/>
        <v>#REF!</v>
      </c>
      <c r="E58" s="361"/>
      <c r="F58" s="205"/>
      <c r="G58" s="205"/>
      <c r="H58" s="205"/>
      <c r="I58" s="205"/>
      <c r="J58" s="205"/>
      <c r="K58" s="205"/>
      <c r="L58" s="205"/>
      <c r="M58" s="205"/>
      <c r="N58" s="205"/>
      <c r="O58" s="205"/>
      <c r="P58" s="205"/>
      <c r="Q58" s="205"/>
      <c r="R58" s="205"/>
      <c r="S58" s="205"/>
      <c r="T58" s="205"/>
      <c r="U58" s="205"/>
      <c r="V58" s="205"/>
      <c r="W58" s="205"/>
      <c r="X58" s="205"/>
      <c r="Y58" s="205"/>
    </row>
    <row r="59" spans="1:25" ht="12" customHeight="1" x14ac:dyDescent="0.2">
      <c r="A59" s="343" t="s">
        <v>281</v>
      </c>
      <c r="B59" s="323" t="e">
        <f>B57*8%*50%</f>
        <v>#REF!</v>
      </c>
      <c r="C59" s="339" t="e">
        <f t="shared" si="10"/>
        <v>#REF!</v>
      </c>
      <c r="D59" s="340" t="e">
        <f>D57*8%*50%</f>
        <v>#REF!</v>
      </c>
      <c r="E59" s="360" t="s">
        <v>282</v>
      </c>
      <c r="F59" s="205"/>
      <c r="G59" s="205"/>
      <c r="H59" s="205"/>
      <c r="I59" s="205"/>
      <c r="J59" s="205"/>
      <c r="K59" s="205"/>
      <c r="L59" s="205"/>
      <c r="M59" s="205"/>
      <c r="N59" s="205"/>
      <c r="O59" s="205"/>
      <c r="P59" s="205"/>
      <c r="Q59" s="205"/>
      <c r="R59" s="205"/>
      <c r="S59" s="205"/>
      <c r="T59" s="205"/>
      <c r="U59" s="205"/>
      <c r="V59" s="205"/>
      <c r="W59" s="205"/>
      <c r="X59" s="205"/>
      <c r="Y59" s="205"/>
    </row>
    <row r="60" spans="1:25" ht="12" customHeight="1" x14ac:dyDescent="0.2">
      <c r="A60" s="362" t="s">
        <v>283</v>
      </c>
      <c r="B60" s="323" t="e">
        <f>#REF!</f>
        <v>#REF!</v>
      </c>
      <c r="C60" s="339" t="e">
        <f t="shared" si="10"/>
        <v>#REF!</v>
      </c>
      <c r="D60" s="340" t="e">
        <f>$D$17*B60/100</f>
        <v>#REF!</v>
      </c>
      <c r="E60" s="326" t="s">
        <v>284</v>
      </c>
      <c r="F60" s="205"/>
      <c r="G60" s="205"/>
      <c r="H60" s="205"/>
      <c r="I60" s="205"/>
      <c r="J60" s="205"/>
      <c r="K60" s="205"/>
      <c r="L60" s="205"/>
      <c r="M60" s="205"/>
      <c r="N60" s="205"/>
      <c r="O60" s="205"/>
      <c r="P60" s="205"/>
      <c r="Q60" s="205"/>
      <c r="R60" s="205"/>
      <c r="S60" s="205"/>
      <c r="T60" s="205"/>
      <c r="U60" s="205"/>
      <c r="V60" s="205"/>
      <c r="W60" s="205"/>
      <c r="X60" s="205"/>
      <c r="Y60" s="205"/>
    </row>
    <row r="61" spans="1:25" ht="12" customHeight="1" x14ac:dyDescent="0.2">
      <c r="A61" s="330" t="s">
        <v>285</v>
      </c>
      <c r="B61" s="323" t="e">
        <f t="shared" ref="B61:D61" si="13">SUM(B54:B60)</f>
        <v>#REF!</v>
      </c>
      <c r="C61" s="363" t="e">
        <f t="shared" si="13"/>
        <v>#REF!</v>
      </c>
      <c r="D61" s="346" t="e">
        <f t="shared" si="13"/>
        <v>#REF!</v>
      </c>
      <c r="E61" s="361"/>
      <c r="F61" s="205"/>
      <c r="G61" s="205"/>
      <c r="H61" s="205"/>
      <c r="I61" s="205"/>
      <c r="J61" s="205"/>
      <c r="K61" s="205"/>
      <c r="L61" s="205"/>
      <c r="M61" s="205"/>
      <c r="N61" s="205"/>
      <c r="O61" s="205"/>
      <c r="P61" s="205"/>
      <c r="Q61" s="205"/>
      <c r="R61" s="205"/>
      <c r="S61" s="205"/>
      <c r="T61" s="205"/>
      <c r="U61" s="205"/>
      <c r="V61" s="205"/>
      <c r="W61" s="205"/>
      <c r="X61" s="205"/>
      <c r="Y61" s="205"/>
    </row>
    <row r="62" spans="1:25" ht="12" customHeight="1" x14ac:dyDescent="0.2">
      <c r="A62" s="278"/>
      <c r="B62" s="312"/>
      <c r="C62" s="313"/>
      <c r="D62" s="314"/>
      <c r="E62" s="315"/>
      <c r="F62" s="205"/>
      <c r="G62" s="205"/>
      <c r="H62" s="205"/>
      <c r="I62" s="205"/>
      <c r="J62" s="205"/>
      <c r="K62" s="205"/>
      <c r="L62" s="205"/>
      <c r="M62" s="205"/>
      <c r="N62" s="205"/>
      <c r="O62" s="205"/>
      <c r="P62" s="205"/>
      <c r="Q62" s="205"/>
      <c r="R62" s="205"/>
      <c r="S62" s="205"/>
      <c r="T62" s="205"/>
      <c r="U62" s="205"/>
      <c r="V62" s="205"/>
      <c r="W62" s="205"/>
      <c r="X62" s="205"/>
      <c r="Y62" s="205"/>
    </row>
    <row r="63" spans="1:25" ht="12" customHeight="1" x14ac:dyDescent="0.2">
      <c r="A63" s="356" t="s">
        <v>286</v>
      </c>
      <c r="B63" s="312"/>
      <c r="C63" s="313"/>
      <c r="D63" s="314"/>
      <c r="E63" s="315"/>
      <c r="F63" s="205"/>
      <c r="G63" s="205"/>
      <c r="H63" s="205"/>
      <c r="I63" s="205"/>
      <c r="J63" s="205"/>
      <c r="K63" s="205"/>
      <c r="L63" s="205"/>
      <c r="M63" s="205"/>
      <c r="N63" s="205"/>
      <c r="O63" s="205"/>
      <c r="P63" s="205"/>
      <c r="Q63" s="205"/>
      <c r="R63" s="205"/>
      <c r="S63" s="205"/>
      <c r="T63" s="205"/>
      <c r="U63" s="205"/>
      <c r="V63" s="205"/>
      <c r="W63" s="205"/>
      <c r="X63" s="205"/>
      <c r="Y63" s="205"/>
    </row>
    <row r="64" spans="1:25" ht="12" customHeight="1" x14ac:dyDescent="0.2">
      <c r="A64" s="311"/>
      <c r="B64" s="347"/>
      <c r="C64" s="313"/>
      <c r="D64" s="314"/>
      <c r="E64" s="348" t="s">
        <v>229</v>
      </c>
      <c r="F64" s="205"/>
      <c r="G64" s="205"/>
      <c r="H64" s="205"/>
      <c r="I64" s="205"/>
      <c r="J64" s="205"/>
      <c r="K64" s="205"/>
      <c r="L64" s="205"/>
      <c r="M64" s="205"/>
      <c r="N64" s="205"/>
      <c r="O64" s="205"/>
      <c r="P64" s="205"/>
      <c r="Q64" s="205"/>
      <c r="R64" s="205"/>
      <c r="S64" s="205"/>
      <c r="T64" s="205"/>
      <c r="U64" s="205"/>
      <c r="V64" s="205"/>
      <c r="W64" s="205"/>
      <c r="X64" s="205"/>
      <c r="Y64" s="205"/>
    </row>
    <row r="65" spans="1:25" ht="12" customHeight="1" x14ac:dyDescent="0.2">
      <c r="A65" s="334" t="s">
        <v>287</v>
      </c>
      <c r="B65" s="364" t="s">
        <v>65</v>
      </c>
      <c r="C65" s="358" t="s">
        <v>231</v>
      </c>
      <c r="D65" s="352" t="s">
        <v>232</v>
      </c>
      <c r="E65" s="337" t="s">
        <v>233</v>
      </c>
      <c r="F65" s="205"/>
      <c r="G65" s="205"/>
      <c r="H65" s="205"/>
      <c r="I65" s="205"/>
      <c r="J65" s="205"/>
      <c r="K65" s="205"/>
      <c r="L65" s="205"/>
      <c r="M65" s="205"/>
      <c r="N65" s="205"/>
      <c r="O65" s="205"/>
      <c r="P65" s="205"/>
      <c r="Q65" s="205"/>
      <c r="R65" s="205"/>
      <c r="S65" s="205"/>
      <c r="T65" s="205"/>
      <c r="U65" s="205"/>
      <c r="V65" s="205"/>
      <c r="W65" s="205"/>
      <c r="X65" s="205"/>
      <c r="Y65" s="205"/>
    </row>
    <row r="66" spans="1:25" ht="12" customHeight="1" x14ac:dyDescent="0.2">
      <c r="A66" s="338" t="s">
        <v>288</v>
      </c>
      <c r="B66" s="365">
        <v>0</v>
      </c>
      <c r="C66" s="339" t="e">
        <f t="shared" ref="C66:C71" si="14">D66/$D$17</f>
        <v>#REF!</v>
      </c>
      <c r="D66" s="340" t="e">
        <f t="shared" ref="D66:D71" si="15">$D$17*B66/100</f>
        <v>#REF!</v>
      </c>
      <c r="E66" s="326"/>
      <c r="F66" s="205"/>
      <c r="G66" s="205"/>
      <c r="H66" s="205"/>
      <c r="I66" s="205"/>
      <c r="J66" s="205"/>
      <c r="K66" s="205"/>
      <c r="L66" s="205"/>
      <c r="M66" s="205"/>
      <c r="N66" s="205"/>
      <c r="O66" s="205"/>
      <c r="P66" s="205"/>
      <c r="Q66" s="205"/>
      <c r="R66" s="205"/>
      <c r="S66" s="205"/>
      <c r="T66" s="205"/>
      <c r="U66" s="205"/>
      <c r="V66" s="205"/>
      <c r="W66" s="205"/>
      <c r="X66" s="205"/>
      <c r="Y66" s="205"/>
    </row>
    <row r="67" spans="1:25" ht="12" customHeight="1" x14ac:dyDescent="0.2">
      <c r="A67" s="366" t="s">
        <v>289</v>
      </c>
      <c r="B67" s="365">
        <v>0</v>
      </c>
      <c r="C67" s="339" t="e">
        <f t="shared" si="14"/>
        <v>#REF!</v>
      </c>
      <c r="D67" s="340" t="e">
        <f t="shared" si="15"/>
        <v>#REF!</v>
      </c>
      <c r="E67" s="326"/>
      <c r="F67" s="205"/>
      <c r="G67" s="205"/>
      <c r="H67" s="205"/>
      <c r="I67" s="205"/>
      <c r="J67" s="205"/>
      <c r="K67" s="205"/>
      <c r="L67" s="205"/>
      <c r="M67" s="205"/>
      <c r="N67" s="205"/>
      <c r="O67" s="205"/>
      <c r="P67" s="205"/>
      <c r="Q67" s="205"/>
      <c r="R67" s="205"/>
      <c r="S67" s="205"/>
      <c r="T67" s="205"/>
      <c r="U67" s="205"/>
      <c r="V67" s="205"/>
      <c r="W67" s="205"/>
      <c r="X67" s="205"/>
      <c r="Y67" s="205"/>
    </row>
    <row r="68" spans="1:25" ht="12" customHeight="1" x14ac:dyDescent="0.2">
      <c r="A68" s="338" t="s">
        <v>290</v>
      </c>
      <c r="B68" s="365">
        <v>0</v>
      </c>
      <c r="C68" s="339" t="e">
        <f t="shared" si="14"/>
        <v>#REF!</v>
      </c>
      <c r="D68" s="340" t="e">
        <f t="shared" si="15"/>
        <v>#REF!</v>
      </c>
      <c r="E68" s="326"/>
      <c r="F68" s="205"/>
      <c r="G68" s="205"/>
      <c r="H68" s="205"/>
      <c r="I68" s="205"/>
      <c r="J68" s="205"/>
      <c r="K68" s="205"/>
      <c r="L68" s="205"/>
      <c r="M68" s="205"/>
      <c r="N68" s="205"/>
      <c r="O68" s="205"/>
      <c r="P68" s="205"/>
      <c r="Q68" s="205"/>
      <c r="R68" s="205"/>
      <c r="S68" s="205"/>
      <c r="T68" s="205"/>
      <c r="U68" s="205"/>
      <c r="V68" s="205"/>
      <c r="W68" s="205"/>
      <c r="X68" s="205"/>
      <c r="Y68" s="205"/>
    </row>
    <row r="69" spans="1:25" ht="12" customHeight="1" x14ac:dyDescent="0.2">
      <c r="A69" s="338" t="s">
        <v>291</v>
      </c>
      <c r="B69" s="365">
        <v>0</v>
      </c>
      <c r="C69" s="339" t="e">
        <f t="shared" si="14"/>
        <v>#REF!</v>
      </c>
      <c r="D69" s="340" t="e">
        <f t="shared" si="15"/>
        <v>#REF!</v>
      </c>
      <c r="E69" s="326"/>
      <c r="F69" s="205"/>
      <c r="G69" s="205"/>
      <c r="H69" s="205"/>
      <c r="I69" s="205"/>
      <c r="J69" s="205"/>
      <c r="K69" s="205"/>
      <c r="L69" s="205"/>
      <c r="M69" s="205"/>
      <c r="N69" s="205"/>
      <c r="O69" s="205"/>
      <c r="P69" s="205"/>
      <c r="Q69" s="205"/>
      <c r="R69" s="205"/>
      <c r="S69" s="205"/>
      <c r="T69" s="205"/>
      <c r="U69" s="205"/>
      <c r="V69" s="205"/>
      <c r="W69" s="205"/>
      <c r="X69" s="205"/>
      <c r="Y69" s="205"/>
    </row>
    <row r="70" spans="1:25" ht="12" customHeight="1" x14ac:dyDescent="0.2">
      <c r="A70" s="367" t="s">
        <v>292</v>
      </c>
      <c r="B70" s="365">
        <v>0</v>
      </c>
      <c r="C70" s="339" t="e">
        <f t="shared" si="14"/>
        <v>#REF!</v>
      </c>
      <c r="D70" s="340" t="e">
        <f t="shared" si="15"/>
        <v>#REF!</v>
      </c>
      <c r="E70" s="326"/>
      <c r="F70" s="205"/>
      <c r="G70" s="205"/>
      <c r="H70" s="205"/>
      <c r="I70" s="205"/>
      <c r="J70" s="205"/>
      <c r="K70" s="205"/>
      <c r="L70" s="205"/>
      <c r="M70" s="205"/>
      <c r="N70" s="205"/>
      <c r="O70" s="205"/>
      <c r="P70" s="205"/>
      <c r="Q70" s="205"/>
      <c r="R70" s="205"/>
      <c r="S70" s="205"/>
      <c r="T70" s="205"/>
      <c r="U70" s="205"/>
      <c r="V70" s="205"/>
      <c r="W70" s="205"/>
      <c r="X70" s="205"/>
      <c r="Y70" s="205"/>
    </row>
    <row r="71" spans="1:25" ht="12" customHeight="1" x14ac:dyDescent="0.2">
      <c r="A71" s="368" t="s">
        <v>293</v>
      </c>
      <c r="B71" s="365">
        <v>0</v>
      </c>
      <c r="C71" s="339" t="e">
        <f t="shared" si="14"/>
        <v>#REF!</v>
      </c>
      <c r="D71" s="340" t="e">
        <f t="shared" si="15"/>
        <v>#REF!</v>
      </c>
      <c r="E71" s="369"/>
      <c r="F71" s="205"/>
      <c r="G71" s="205"/>
      <c r="H71" s="205"/>
      <c r="I71" s="205"/>
      <c r="J71" s="205"/>
      <c r="K71" s="205"/>
      <c r="L71" s="205"/>
      <c r="M71" s="205"/>
      <c r="N71" s="205"/>
      <c r="O71" s="205"/>
      <c r="P71" s="205"/>
      <c r="Q71" s="205"/>
      <c r="R71" s="205"/>
      <c r="S71" s="205"/>
      <c r="T71" s="205"/>
      <c r="U71" s="205"/>
      <c r="V71" s="205"/>
      <c r="W71" s="205"/>
      <c r="X71" s="205"/>
      <c r="Y71" s="205"/>
    </row>
    <row r="72" spans="1:25" ht="12" customHeight="1" x14ac:dyDescent="0.2">
      <c r="A72" s="370" t="s">
        <v>146</v>
      </c>
      <c r="B72" s="365">
        <f t="shared" ref="B72:D72" si="16">SUM(B66:B71)</f>
        <v>0</v>
      </c>
      <c r="C72" s="371" t="e">
        <f t="shared" si="16"/>
        <v>#REF!</v>
      </c>
      <c r="D72" s="372" t="e">
        <f t="shared" si="16"/>
        <v>#REF!</v>
      </c>
      <c r="E72" s="361"/>
      <c r="F72" s="205"/>
      <c r="G72" s="205"/>
      <c r="H72" s="205"/>
      <c r="I72" s="205"/>
      <c r="J72" s="205"/>
      <c r="K72" s="205"/>
      <c r="L72" s="205"/>
      <c r="M72" s="205"/>
      <c r="N72" s="205"/>
      <c r="O72" s="205"/>
      <c r="P72" s="205"/>
      <c r="Q72" s="205"/>
      <c r="R72" s="205"/>
      <c r="S72" s="205"/>
      <c r="T72" s="205"/>
      <c r="U72" s="205"/>
      <c r="V72" s="205"/>
      <c r="W72" s="205"/>
      <c r="X72" s="205"/>
      <c r="Y72" s="205"/>
    </row>
    <row r="73" spans="1:25" ht="12" customHeight="1" x14ac:dyDescent="0.2">
      <c r="A73" s="343" t="s">
        <v>294</v>
      </c>
      <c r="B73" s="365" t="e">
        <f>B72%*B33</f>
        <v>#REF!</v>
      </c>
      <c r="C73" s="339" t="e">
        <f>D73/$D$17</f>
        <v>#REF!</v>
      </c>
      <c r="D73" s="340" t="e">
        <f>$D$17*B73/100</f>
        <v>#REF!</v>
      </c>
      <c r="E73" s="361"/>
      <c r="F73" s="205"/>
      <c r="G73" s="205"/>
      <c r="H73" s="205"/>
      <c r="I73" s="205"/>
      <c r="J73" s="205"/>
      <c r="K73" s="205"/>
      <c r="L73" s="205"/>
      <c r="M73" s="205"/>
      <c r="N73" s="205"/>
      <c r="O73" s="205"/>
      <c r="P73" s="205"/>
      <c r="Q73" s="205"/>
      <c r="R73" s="205"/>
      <c r="S73" s="205"/>
      <c r="T73" s="205"/>
      <c r="U73" s="205"/>
      <c r="V73" s="205"/>
      <c r="W73" s="205"/>
      <c r="X73" s="205"/>
      <c r="Y73" s="205"/>
    </row>
    <row r="74" spans="1:25" ht="12" customHeight="1" x14ac:dyDescent="0.2">
      <c r="A74" s="373" t="s">
        <v>295</v>
      </c>
      <c r="B74" s="374" t="e">
        <f t="shared" ref="B74:D74" si="17">B72+B73</f>
        <v>#REF!</v>
      </c>
      <c r="C74" s="375" t="e">
        <f t="shared" si="17"/>
        <v>#REF!</v>
      </c>
      <c r="D74" s="346" t="e">
        <f t="shared" si="17"/>
        <v>#REF!</v>
      </c>
      <c r="E74" s="361"/>
      <c r="F74" s="205"/>
      <c r="G74" s="205"/>
      <c r="H74" s="205"/>
      <c r="I74" s="205"/>
      <c r="J74" s="205"/>
      <c r="K74" s="205"/>
      <c r="L74" s="205"/>
      <c r="M74" s="205"/>
      <c r="N74" s="205"/>
      <c r="O74" s="205"/>
      <c r="P74" s="205"/>
      <c r="Q74" s="205"/>
      <c r="R74" s="205"/>
      <c r="S74" s="205"/>
      <c r="T74" s="205"/>
      <c r="U74" s="205"/>
      <c r="V74" s="205"/>
      <c r="W74" s="205"/>
      <c r="X74" s="205"/>
      <c r="Y74" s="205"/>
    </row>
    <row r="75" spans="1:25" ht="12" customHeight="1" x14ac:dyDescent="0.2">
      <c r="A75" s="278"/>
      <c r="B75" s="312"/>
      <c r="C75" s="313"/>
      <c r="D75" s="314"/>
      <c r="E75" s="315"/>
      <c r="F75" s="205"/>
      <c r="G75" s="205"/>
      <c r="H75" s="205"/>
      <c r="I75" s="205"/>
      <c r="J75" s="205"/>
      <c r="K75" s="205"/>
      <c r="L75" s="205"/>
      <c r="M75" s="205"/>
      <c r="N75" s="205"/>
      <c r="O75" s="205"/>
      <c r="P75" s="205"/>
      <c r="Q75" s="205"/>
      <c r="R75" s="205"/>
      <c r="S75" s="205"/>
      <c r="T75" s="205"/>
      <c r="U75" s="205"/>
      <c r="V75" s="205"/>
      <c r="W75" s="205"/>
      <c r="X75" s="205"/>
      <c r="Y75" s="205"/>
    </row>
    <row r="76" spans="1:25" ht="12" customHeight="1" x14ac:dyDescent="0.2">
      <c r="A76" s="319" t="s">
        <v>296</v>
      </c>
      <c r="B76" s="312"/>
      <c r="C76" s="313"/>
      <c r="D76" s="314"/>
      <c r="E76" s="315"/>
      <c r="F76" s="205"/>
      <c r="G76" s="205"/>
      <c r="H76" s="205"/>
      <c r="I76" s="205"/>
      <c r="J76" s="205"/>
      <c r="K76" s="205"/>
      <c r="L76" s="205"/>
      <c r="M76" s="205"/>
      <c r="N76" s="205"/>
      <c r="O76" s="205"/>
      <c r="P76" s="205"/>
      <c r="Q76" s="205"/>
      <c r="R76" s="205"/>
      <c r="S76" s="205"/>
      <c r="T76" s="205"/>
      <c r="U76" s="205"/>
      <c r="V76" s="205"/>
      <c r="W76" s="205"/>
      <c r="X76" s="205"/>
      <c r="Y76" s="205"/>
    </row>
    <row r="77" spans="1:25" ht="12" customHeight="1" x14ac:dyDescent="0.2">
      <c r="A77" s="319"/>
      <c r="B77" s="312"/>
      <c r="C77" s="313"/>
      <c r="D77" s="314"/>
      <c r="E77" s="315"/>
      <c r="F77" s="205"/>
      <c r="G77" s="205"/>
      <c r="H77" s="205"/>
      <c r="I77" s="205"/>
      <c r="J77" s="205"/>
      <c r="K77" s="205"/>
      <c r="L77" s="205"/>
      <c r="M77" s="205"/>
      <c r="N77" s="205"/>
      <c r="O77" s="205"/>
      <c r="P77" s="205"/>
      <c r="Q77" s="205"/>
      <c r="R77" s="205"/>
      <c r="S77" s="205"/>
      <c r="T77" s="205"/>
      <c r="U77" s="205"/>
      <c r="V77" s="205"/>
      <c r="W77" s="205"/>
      <c r="X77" s="205"/>
      <c r="Y77" s="205"/>
    </row>
    <row r="78" spans="1:25" ht="12" customHeight="1" x14ac:dyDescent="0.2">
      <c r="A78" s="311"/>
      <c r="B78" s="347"/>
      <c r="C78" s="313"/>
      <c r="D78" s="314"/>
      <c r="E78" s="376" t="s">
        <v>229</v>
      </c>
      <c r="F78" s="205"/>
      <c r="G78" s="205"/>
      <c r="H78" s="205"/>
      <c r="I78" s="205"/>
      <c r="J78" s="205"/>
      <c r="K78" s="205"/>
      <c r="L78" s="205"/>
      <c r="M78" s="205"/>
      <c r="N78" s="205"/>
      <c r="O78" s="205"/>
      <c r="P78" s="205"/>
      <c r="Q78" s="205"/>
      <c r="R78" s="205"/>
      <c r="S78" s="205"/>
      <c r="T78" s="205"/>
      <c r="U78" s="205"/>
      <c r="V78" s="205"/>
      <c r="W78" s="205"/>
      <c r="X78" s="205"/>
      <c r="Y78" s="205"/>
    </row>
    <row r="79" spans="1:25" ht="12" customHeight="1" x14ac:dyDescent="0.2">
      <c r="A79" s="377" t="s">
        <v>297</v>
      </c>
      <c r="B79" s="378" t="s">
        <v>65</v>
      </c>
      <c r="C79" s="379" t="s">
        <v>231</v>
      </c>
      <c r="D79" s="380" t="s">
        <v>232</v>
      </c>
      <c r="E79" s="381" t="s">
        <v>233</v>
      </c>
      <c r="F79" s="205"/>
      <c r="G79" s="205"/>
      <c r="H79" s="205"/>
      <c r="I79" s="205"/>
      <c r="J79" s="205"/>
      <c r="K79" s="205"/>
      <c r="L79" s="205"/>
      <c r="M79" s="205"/>
      <c r="N79" s="205"/>
      <c r="O79" s="205"/>
      <c r="P79" s="205"/>
      <c r="Q79" s="205"/>
      <c r="R79" s="205"/>
      <c r="S79" s="205"/>
      <c r="T79" s="205"/>
      <c r="U79" s="205"/>
      <c r="V79" s="205"/>
      <c r="W79" s="205"/>
      <c r="X79" s="205"/>
      <c r="Y79" s="205"/>
    </row>
    <row r="80" spans="1:25" ht="12" customHeight="1" x14ac:dyDescent="0.2">
      <c r="A80" s="382" t="s">
        <v>298</v>
      </c>
      <c r="B80" s="383" t="e">
        <f>B33</f>
        <v>#REF!</v>
      </c>
      <c r="C80" s="339" t="e">
        <f t="shared" ref="C80:C84" si="18">D80/$D$17</f>
        <v>#REF!</v>
      </c>
      <c r="D80" s="384" t="e">
        <f>D33</f>
        <v>#REF!</v>
      </c>
      <c r="E80" s="385"/>
      <c r="F80" s="205"/>
      <c r="G80" s="205"/>
      <c r="H80" s="205"/>
      <c r="I80" s="205"/>
      <c r="J80" s="205"/>
      <c r="K80" s="205"/>
      <c r="L80" s="205"/>
      <c r="M80" s="205"/>
      <c r="N80" s="205"/>
      <c r="O80" s="205"/>
      <c r="P80" s="205"/>
      <c r="Q80" s="205"/>
      <c r="R80" s="205"/>
      <c r="S80" s="205"/>
      <c r="T80" s="205"/>
      <c r="U80" s="205"/>
      <c r="V80" s="205"/>
      <c r="W80" s="205"/>
      <c r="X80" s="205"/>
      <c r="Y80" s="205"/>
    </row>
    <row r="81" spans="1:25" ht="12" customHeight="1" x14ac:dyDescent="0.2">
      <c r="A81" s="382" t="s">
        <v>299</v>
      </c>
      <c r="B81" s="383" t="e">
        <f>B42</f>
        <v>#REF!</v>
      </c>
      <c r="C81" s="339" t="e">
        <f t="shared" si="18"/>
        <v>#REF!</v>
      </c>
      <c r="D81" s="384" t="e">
        <f>D42</f>
        <v>#REF!</v>
      </c>
      <c r="E81" s="385"/>
      <c r="F81" s="205"/>
      <c r="G81" s="205"/>
      <c r="H81" s="205"/>
      <c r="I81" s="205"/>
      <c r="J81" s="205"/>
      <c r="K81" s="205"/>
      <c r="L81" s="205"/>
      <c r="M81" s="205"/>
      <c r="N81" s="205"/>
      <c r="O81" s="205"/>
      <c r="P81" s="205"/>
      <c r="Q81" s="205"/>
      <c r="R81" s="205"/>
      <c r="S81" s="205"/>
      <c r="T81" s="205"/>
      <c r="U81" s="205"/>
      <c r="V81" s="205"/>
      <c r="W81" s="205"/>
      <c r="X81" s="205"/>
      <c r="Y81" s="205"/>
    </row>
    <row r="82" spans="1:25" ht="12" customHeight="1" x14ac:dyDescent="0.2">
      <c r="A82" s="382" t="s">
        <v>300</v>
      </c>
      <c r="B82" s="383" t="e">
        <f>B49</f>
        <v>#REF!</v>
      </c>
      <c r="C82" s="339" t="e">
        <f t="shared" si="18"/>
        <v>#REF!</v>
      </c>
      <c r="D82" s="384" t="e">
        <f>D49</f>
        <v>#REF!</v>
      </c>
      <c r="E82" s="386"/>
      <c r="F82" s="205"/>
      <c r="G82" s="205"/>
      <c r="H82" s="205"/>
      <c r="I82" s="205"/>
      <c r="J82" s="205"/>
      <c r="K82" s="205"/>
      <c r="L82" s="205"/>
      <c r="M82" s="205"/>
      <c r="N82" s="205"/>
      <c r="O82" s="205"/>
      <c r="P82" s="205"/>
      <c r="Q82" s="205"/>
      <c r="R82" s="205"/>
      <c r="S82" s="205"/>
      <c r="T82" s="205"/>
      <c r="U82" s="205"/>
      <c r="V82" s="205"/>
      <c r="W82" s="205"/>
      <c r="X82" s="205"/>
      <c r="Y82" s="205"/>
    </row>
    <row r="83" spans="1:25" ht="12" customHeight="1" x14ac:dyDescent="0.2">
      <c r="A83" s="387" t="s">
        <v>301</v>
      </c>
      <c r="B83" s="383" t="e">
        <f>B61</f>
        <v>#REF!</v>
      </c>
      <c r="C83" s="339" t="e">
        <f t="shared" si="18"/>
        <v>#REF!</v>
      </c>
      <c r="D83" s="384" t="e">
        <f>D61</f>
        <v>#REF!</v>
      </c>
      <c r="E83" s="388"/>
      <c r="F83" s="205"/>
      <c r="G83" s="205"/>
      <c r="H83" s="205"/>
      <c r="I83" s="205"/>
      <c r="J83" s="205"/>
      <c r="K83" s="205"/>
      <c r="L83" s="205"/>
      <c r="M83" s="205"/>
      <c r="N83" s="205"/>
      <c r="O83" s="205"/>
      <c r="P83" s="205"/>
      <c r="Q83" s="205"/>
      <c r="R83" s="205"/>
      <c r="S83" s="205"/>
      <c r="T83" s="205"/>
      <c r="U83" s="205"/>
      <c r="V83" s="205"/>
      <c r="W83" s="205"/>
      <c r="X83" s="205"/>
      <c r="Y83" s="205"/>
    </row>
    <row r="84" spans="1:25" ht="12" customHeight="1" x14ac:dyDescent="0.2">
      <c r="A84" s="382" t="s">
        <v>302</v>
      </c>
      <c r="B84" s="383" t="e">
        <f>B74</f>
        <v>#REF!</v>
      </c>
      <c r="C84" s="339" t="e">
        <f t="shared" si="18"/>
        <v>#REF!</v>
      </c>
      <c r="D84" s="384" t="e">
        <f>D74</f>
        <v>#REF!</v>
      </c>
      <c r="E84" s="388"/>
      <c r="F84" s="205"/>
      <c r="G84" s="205"/>
      <c r="H84" s="205"/>
      <c r="I84" s="205"/>
      <c r="J84" s="205"/>
      <c r="K84" s="205"/>
      <c r="L84" s="205"/>
      <c r="M84" s="205"/>
      <c r="N84" s="205"/>
      <c r="O84" s="205"/>
      <c r="P84" s="205"/>
      <c r="Q84" s="205"/>
      <c r="R84" s="205"/>
      <c r="S84" s="205"/>
      <c r="T84" s="205"/>
      <c r="U84" s="205"/>
      <c r="V84" s="205"/>
      <c r="W84" s="205"/>
      <c r="X84" s="205"/>
      <c r="Y84" s="205"/>
    </row>
    <row r="85" spans="1:25" ht="12" customHeight="1" x14ac:dyDescent="0.2">
      <c r="A85" s="389" t="s">
        <v>303</v>
      </c>
      <c r="B85" s="390" t="e">
        <f t="shared" ref="B85:D85" si="19">SUM(B80:B84)</f>
        <v>#REF!</v>
      </c>
      <c r="C85" s="363" t="e">
        <f t="shared" si="19"/>
        <v>#REF!</v>
      </c>
      <c r="D85" s="391" t="e">
        <f t="shared" si="19"/>
        <v>#REF!</v>
      </c>
      <c r="E85" s="392" t="s">
        <v>304</v>
      </c>
      <c r="F85" s="205"/>
      <c r="G85" s="205"/>
      <c r="H85" s="205"/>
      <c r="I85" s="205"/>
      <c r="J85" s="205"/>
      <c r="K85" s="205"/>
      <c r="L85" s="205"/>
      <c r="M85" s="205"/>
      <c r="N85" s="205"/>
      <c r="O85" s="205"/>
      <c r="P85" s="205"/>
      <c r="Q85" s="205"/>
      <c r="R85" s="205"/>
      <c r="S85" s="205"/>
      <c r="T85" s="205"/>
      <c r="U85" s="205"/>
      <c r="V85" s="205"/>
      <c r="W85" s="205"/>
      <c r="X85" s="205"/>
      <c r="Y85" s="205"/>
    </row>
    <row r="86" spans="1:25" ht="12" customHeight="1" x14ac:dyDescent="0.2">
      <c r="A86" s="319"/>
      <c r="B86" s="312"/>
      <c r="C86" s="313"/>
      <c r="D86" s="314"/>
      <c r="E86" s="315"/>
      <c r="F86" s="205"/>
      <c r="G86" s="205"/>
      <c r="H86" s="205"/>
      <c r="I86" s="205"/>
      <c r="J86" s="205"/>
      <c r="K86" s="205"/>
      <c r="L86" s="205"/>
      <c r="M86" s="205"/>
      <c r="N86" s="205"/>
      <c r="O86" s="205"/>
      <c r="P86" s="205"/>
      <c r="Q86" s="205"/>
      <c r="R86" s="205"/>
      <c r="S86" s="205"/>
      <c r="T86" s="205"/>
      <c r="U86" s="205"/>
      <c r="V86" s="205"/>
      <c r="W86" s="205"/>
      <c r="X86" s="205"/>
      <c r="Y86" s="205"/>
    </row>
    <row r="87" spans="1:25" ht="12" customHeight="1" x14ac:dyDescent="0.2">
      <c r="A87" s="311"/>
      <c r="B87" s="347"/>
      <c r="C87" s="393" t="s">
        <v>305</v>
      </c>
      <c r="D87" s="394" t="s">
        <v>232</v>
      </c>
      <c r="E87" s="315"/>
      <c r="F87" s="205"/>
      <c r="G87" s="205"/>
      <c r="H87" s="205"/>
      <c r="I87" s="205"/>
      <c r="J87" s="205"/>
      <c r="K87" s="205"/>
      <c r="L87" s="205"/>
      <c r="M87" s="205"/>
      <c r="N87" s="205"/>
      <c r="O87" s="205"/>
      <c r="P87" s="205"/>
      <c r="Q87" s="205"/>
      <c r="R87" s="205"/>
      <c r="S87" s="205"/>
      <c r="T87" s="205"/>
      <c r="U87" s="205"/>
      <c r="V87" s="205"/>
      <c r="W87" s="205"/>
      <c r="X87" s="205"/>
      <c r="Y87" s="205"/>
    </row>
    <row r="88" spans="1:25" ht="12" customHeight="1" x14ac:dyDescent="0.2">
      <c r="A88" s="395" t="s">
        <v>306</v>
      </c>
      <c r="B88" s="396"/>
      <c r="C88" s="397" t="e">
        <f>D88/$D$123</f>
        <v>#REF!</v>
      </c>
      <c r="D88" s="398" t="e">
        <f>D17+D85</f>
        <v>#REF!</v>
      </c>
      <c r="E88" s="399" t="s">
        <v>307</v>
      </c>
      <c r="F88" s="205"/>
      <c r="G88" s="205"/>
      <c r="H88" s="205"/>
      <c r="I88" s="205"/>
      <c r="J88" s="205"/>
      <c r="K88" s="205"/>
      <c r="L88" s="205"/>
      <c r="M88" s="205"/>
      <c r="N88" s="205"/>
      <c r="O88" s="205"/>
      <c r="P88" s="205"/>
      <c r="Q88" s="205"/>
      <c r="R88" s="205"/>
      <c r="S88" s="205"/>
      <c r="T88" s="205"/>
      <c r="U88" s="205"/>
      <c r="V88" s="205"/>
      <c r="W88" s="205"/>
      <c r="X88" s="205"/>
      <c r="Y88" s="205"/>
    </row>
    <row r="89" spans="1:25" ht="12" customHeight="1" x14ac:dyDescent="0.2">
      <c r="A89" s="319"/>
      <c r="B89" s="312"/>
      <c r="C89" s="313"/>
      <c r="D89" s="314"/>
      <c r="E89" s="315"/>
      <c r="F89" s="205"/>
      <c r="G89" s="205"/>
      <c r="H89" s="205"/>
      <c r="I89" s="205"/>
      <c r="J89" s="205"/>
      <c r="K89" s="205"/>
      <c r="L89" s="205"/>
      <c r="M89" s="205"/>
      <c r="N89" s="205"/>
      <c r="O89" s="205"/>
      <c r="P89" s="205"/>
      <c r="Q89" s="205"/>
      <c r="R89" s="205"/>
      <c r="S89" s="205"/>
      <c r="T89" s="205"/>
      <c r="U89" s="205"/>
      <c r="V89" s="205"/>
      <c r="W89" s="205"/>
      <c r="X89" s="205"/>
      <c r="Y89" s="205"/>
    </row>
    <row r="90" spans="1:25" ht="12" customHeight="1" x14ac:dyDescent="0.2">
      <c r="A90" s="273" t="s">
        <v>308</v>
      </c>
      <c r="B90" s="312"/>
      <c r="C90" s="313"/>
      <c r="D90" s="314"/>
      <c r="E90" s="315"/>
      <c r="F90" s="205"/>
      <c r="G90" s="205"/>
      <c r="H90" s="205"/>
      <c r="I90" s="205"/>
      <c r="J90" s="205"/>
      <c r="K90" s="205"/>
      <c r="L90" s="205"/>
      <c r="M90" s="205"/>
      <c r="N90" s="205"/>
      <c r="O90" s="205"/>
      <c r="P90" s="205"/>
      <c r="Q90" s="205"/>
      <c r="R90" s="205"/>
      <c r="S90" s="205"/>
      <c r="T90" s="205"/>
      <c r="U90" s="205"/>
      <c r="V90" s="205"/>
      <c r="W90" s="205"/>
      <c r="X90" s="205"/>
      <c r="Y90" s="205"/>
    </row>
    <row r="91" spans="1:25" ht="12" customHeight="1" x14ac:dyDescent="0.2">
      <c r="A91" s="311" t="s">
        <v>309</v>
      </c>
      <c r="B91" s="312"/>
      <c r="C91" s="313"/>
      <c r="D91" s="314"/>
      <c r="E91" s="315"/>
      <c r="F91" s="205"/>
      <c r="G91" s="205"/>
      <c r="H91" s="205"/>
      <c r="I91" s="205"/>
      <c r="J91" s="205"/>
      <c r="K91" s="205"/>
      <c r="L91" s="205"/>
      <c r="M91" s="205"/>
      <c r="N91" s="205"/>
      <c r="O91" s="205"/>
      <c r="P91" s="205"/>
      <c r="Q91" s="205"/>
      <c r="R91" s="205"/>
      <c r="S91" s="205"/>
      <c r="T91" s="205"/>
      <c r="U91" s="205"/>
      <c r="V91" s="205"/>
      <c r="W91" s="205"/>
      <c r="X91" s="205"/>
      <c r="Y91" s="205"/>
    </row>
    <row r="92" spans="1:25" ht="12" customHeight="1" x14ac:dyDescent="0.2">
      <c r="A92" s="205"/>
      <c r="B92" s="312"/>
      <c r="C92" s="313"/>
      <c r="D92" s="314"/>
      <c r="E92" s="315"/>
      <c r="F92" s="205"/>
      <c r="G92" s="205"/>
      <c r="H92" s="205"/>
      <c r="I92" s="205"/>
      <c r="J92" s="205"/>
      <c r="K92" s="205"/>
      <c r="L92" s="205"/>
      <c r="M92" s="205"/>
      <c r="N92" s="205"/>
      <c r="O92" s="205"/>
      <c r="P92" s="205"/>
      <c r="Q92" s="205"/>
      <c r="R92" s="205"/>
      <c r="S92" s="205"/>
      <c r="T92" s="205"/>
      <c r="U92" s="205"/>
      <c r="V92" s="205"/>
      <c r="W92" s="205"/>
      <c r="X92" s="205"/>
      <c r="Y92" s="205"/>
    </row>
    <row r="93" spans="1:25" ht="12" customHeight="1" x14ac:dyDescent="0.2">
      <c r="A93" s="319"/>
      <c r="B93" s="312"/>
      <c r="C93" s="313"/>
      <c r="D93" s="314"/>
      <c r="E93" s="315"/>
      <c r="F93" s="205"/>
      <c r="G93" s="205"/>
      <c r="H93" s="205"/>
      <c r="I93" s="205"/>
      <c r="J93" s="205"/>
      <c r="K93" s="205"/>
      <c r="L93" s="205"/>
      <c r="M93" s="205"/>
      <c r="N93" s="205"/>
      <c r="O93" s="205"/>
      <c r="P93" s="205"/>
      <c r="Q93" s="205"/>
      <c r="R93" s="205"/>
      <c r="S93" s="205"/>
      <c r="T93" s="205"/>
      <c r="U93" s="205"/>
      <c r="V93" s="205"/>
      <c r="W93" s="205"/>
      <c r="X93" s="205"/>
      <c r="Y93" s="205"/>
    </row>
    <row r="94" spans="1:25" ht="12" customHeight="1" x14ac:dyDescent="0.2">
      <c r="A94" s="122" t="s">
        <v>310</v>
      </c>
      <c r="B94" s="312"/>
      <c r="C94" s="313"/>
      <c r="D94" s="314"/>
      <c r="E94" s="315"/>
      <c r="F94" s="205"/>
      <c r="G94" s="205"/>
      <c r="H94" s="205"/>
      <c r="I94" s="205"/>
      <c r="J94" s="205"/>
      <c r="K94" s="205"/>
      <c r="L94" s="205"/>
      <c r="M94" s="205"/>
      <c r="N94" s="205"/>
      <c r="O94" s="205"/>
      <c r="P94" s="205"/>
      <c r="Q94" s="205"/>
      <c r="R94" s="205"/>
      <c r="S94" s="205"/>
      <c r="T94" s="205"/>
      <c r="U94" s="205"/>
      <c r="V94" s="205"/>
      <c r="W94" s="205"/>
      <c r="X94" s="205"/>
      <c r="Y94" s="205"/>
    </row>
    <row r="95" spans="1:25" ht="12" customHeight="1" x14ac:dyDescent="0.2">
      <c r="A95" s="319"/>
      <c r="B95" s="312"/>
      <c r="C95" s="313"/>
      <c r="D95" s="314"/>
      <c r="E95" s="315"/>
      <c r="F95" s="205"/>
      <c r="G95" s="205"/>
      <c r="H95" s="205"/>
      <c r="I95" s="205"/>
      <c r="J95" s="205"/>
      <c r="K95" s="205"/>
      <c r="L95" s="205"/>
      <c r="M95" s="205"/>
      <c r="N95" s="205"/>
      <c r="O95" s="205"/>
      <c r="P95" s="205"/>
      <c r="Q95" s="205"/>
      <c r="R95" s="205"/>
      <c r="S95" s="205"/>
      <c r="T95" s="205"/>
      <c r="U95" s="205"/>
      <c r="V95" s="205"/>
      <c r="W95" s="205"/>
      <c r="X95" s="205"/>
      <c r="Y95" s="205"/>
    </row>
    <row r="96" spans="1:25" ht="12" customHeight="1" x14ac:dyDescent="0.2">
      <c r="A96" s="400"/>
      <c r="B96" s="401"/>
      <c r="C96" s="402"/>
      <c r="D96" s="403"/>
      <c r="E96" s="341" t="s">
        <v>229</v>
      </c>
      <c r="F96" s="205"/>
      <c r="G96" s="205"/>
      <c r="H96" s="205"/>
      <c r="I96" s="205"/>
      <c r="J96" s="205"/>
      <c r="K96" s="205"/>
      <c r="L96" s="205"/>
      <c r="M96" s="205"/>
      <c r="N96" s="205"/>
      <c r="O96" s="205"/>
      <c r="P96" s="205"/>
      <c r="Q96" s="205"/>
      <c r="R96" s="205"/>
      <c r="S96" s="205"/>
      <c r="T96" s="205"/>
      <c r="U96" s="205"/>
      <c r="V96" s="205"/>
      <c r="W96" s="205"/>
      <c r="X96" s="205"/>
      <c r="Y96" s="205"/>
    </row>
    <row r="97" spans="1:25" ht="12" customHeight="1" x14ac:dyDescent="0.2">
      <c r="A97" s="295" t="s">
        <v>311</v>
      </c>
      <c r="B97" s="404" t="s">
        <v>65</v>
      </c>
      <c r="C97" s="405" t="s">
        <v>305</v>
      </c>
      <c r="D97" s="406" t="s">
        <v>232</v>
      </c>
      <c r="E97" s="299" t="s">
        <v>233</v>
      </c>
      <c r="F97" s="205"/>
      <c r="G97" s="205"/>
      <c r="H97" s="205"/>
      <c r="I97" s="205"/>
      <c r="J97" s="205"/>
      <c r="K97" s="205"/>
      <c r="L97" s="205"/>
      <c r="M97" s="205"/>
      <c r="N97" s="205"/>
      <c r="O97" s="205"/>
      <c r="P97" s="205"/>
      <c r="Q97" s="205"/>
      <c r="R97" s="205"/>
      <c r="S97" s="205"/>
      <c r="T97" s="205"/>
      <c r="U97" s="205"/>
      <c r="V97" s="205"/>
      <c r="W97" s="205"/>
      <c r="X97" s="205"/>
      <c r="Y97" s="205"/>
    </row>
    <row r="98" spans="1:25" ht="12" customHeight="1" x14ac:dyDescent="0.2">
      <c r="A98" s="407" t="s">
        <v>312</v>
      </c>
      <c r="B98" s="323" t="e">
        <f t="shared" ref="B98:B102" si="20">#REF!</f>
        <v>#REF!</v>
      </c>
      <c r="C98" s="408" t="e">
        <f t="shared" ref="C98:C102" si="21">D98/$D$123</f>
        <v>#REF!</v>
      </c>
      <c r="D98" s="409" t="e">
        <f>D88*B98/100</f>
        <v>#REF!</v>
      </c>
      <c r="E98" s="410" t="s">
        <v>313</v>
      </c>
      <c r="F98" s="205"/>
      <c r="G98" s="205"/>
      <c r="H98" s="205"/>
      <c r="I98" s="205"/>
      <c r="J98" s="205"/>
      <c r="K98" s="205"/>
      <c r="L98" s="205"/>
      <c r="M98" s="205"/>
      <c r="N98" s="205"/>
      <c r="O98" s="205"/>
      <c r="P98" s="205"/>
      <c r="Q98" s="205"/>
      <c r="R98" s="205"/>
      <c r="S98" s="205"/>
      <c r="T98" s="205"/>
      <c r="U98" s="205"/>
      <c r="V98" s="205"/>
      <c r="W98" s="205"/>
      <c r="X98" s="205"/>
      <c r="Y98" s="205"/>
    </row>
    <row r="99" spans="1:25" ht="12" customHeight="1" x14ac:dyDescent="0.2">
      <c r="A99" s="407" t="s">
        <v>314</v>
      </c>
      <c r="B99" s="323" t="e">
        <f t="shared" si="20"/>
        <v>#REF!</v>
      </c>
      <c r="C99" s="408" t="e">
        <f t="shared" si="21"/>
        <v>#REF!</v>
      </c>
      <c r="D99" s="409" t="e">
        <f>D88*B99/100</f>
        <v>#REF!</v>
      </c>
      <c r="E99" s="410" t="s">
        <v>313</v>
      </c>
      <c r="F99" s="205"/>
      <c r="G99" s="205"/>
      <c r="H99" s="205"/>
      <c r="I99" s="205"/>
      <c r="J99" s="205"/>
      <c r="K99" s="205"/>
      <c r="L99" s="205"/>
      <c r="M99" s="205"/>
      <c r="N99" s="205"/>
      <c r="O99" s="205"/>
      <c r="P99" s="205"/>
      <c r="Q99" s="205"/>
      <c r="R99" s="205"/>
      <c r="S99" s="205"/>
      <c r="T99" s="205"/>
      <c r="U99" s="205"/>
      <c r="V99" s="205"/>
      <c r="W99" s="205"/>
      <c r="X99" s="205"/>
      <c r="Y99" s="205"/>
    </row>
    <row r="100" spans="1:25" ht="12" customHeight="1" x14ac:dyDescent="0.2">
      <c r="A100" s="407" t="s">
        <v>314</v>
      </c>
      <c r="B100" s="323" t="e">
        <f t="shared" si="20"/>
        <v>#REF!</v>
      </c>
      <c r="C100" s="408" t="e">
        <f t="shared" si="21"/>
        <v>#REF!</v>
      </c>
      <c r="D100" s="409" t="e">
        <f>D88*B100/100</f>
        <v>#REF!</v>
      </c>
      <c r="E100" s="410" t="s">
        <v>313</v>
      </c>
      <c r="F100" s="205"/>
      <c r="G100" s="205"/>
      <c r="H100" s="205"/>
      <c r="I100" s="205"/>
      <c r="J100" s="205"/>
      <c r="K100" s="205"/>
      <c r="L100" s="205"/>
      <c r="M100" s="205"/>
      <c r="N100" s="205"/>
      <c r="O100" s="205"/>
      <c r="P100" s="205"/>
      <c r="Q100" s="205"/>
      <c r="R100" s="205"/>
      <c r="S100" s="205"/>
      <c r="T100" s="205"/>
      <c r="U100" s="205"/>
      <c r="V100" s="205"/>
      <c r="W100" s="205"/>
      <c r="X100" s="205"/>
      <c r="Y100" s="205"/>
    </row>
    <row r="101" spans="1:25" ht="12" customHeight="1" x14ac:dyDescent="0.2">
      <c r="A101" s="411" t="s">
        <v>314</v>
      </c>
      <c r="B101" s="323" t="e">
        <f t="shared" si="20"/>
        <v>#REF!</v>
      </c>
      <c r="C101" s="408" t="e">
        <f t="shared" si="21"/>
        <v>#REF!</v>
      </c>
      <c r="D101" s="409" t="e">
        <f>D88*B101/100</f>
        <v>#REF!</v>
      </c>
      <c r="E101" s="410" t="s">
        <v>313</v>
      </c>
      <c r="F101" s="205"/>
      <c r="G101" s="205"/>
      <c r="H101" s="205"/>
      <c r="I101" s="205"/>
      <c r="J101" s="205"/>
      <c r="K101" s="205"/>
      <c r="L101" s="205"/>
      <c r="M101" s="205"/>
      <c r="N101" s="205"/>
      <c r="O101" s="205"/>
      <c r="P101" s="205"/>
      <c r="Q101" s="205"/>
      <c r="R101" s="205"/>
      <c r="S101" s="205"/>
      <c r="T101" s="205"/>
      <c r="U101" s="205"/>
      <c r="V101" s="205"/>
      <c r="W101" s="205"/>
      <c r="X101" s="205"/>
      <c r="Y101" s="205"/>
    </row>
    <row r="102" spans="1:25" ht="12" customHeight="1" x14ac:dyDescent="0.2">
      <c r="A102" s="412" t="s">
        <v>315</v>
      </c>
      <c r="B102" s="413" t="e">
        <f t="shared" si="20"/>
        <v>#REF!</v>
      </c>
      <c r="C102" s="414" t="e">
        <f t="shared" si="21"/>
        <v>#REF!</v>
      </c>
      <c r="D102" s="415" t="e">
        <f>SUM(D98:D101)</f>
        <v>#REF!</v>
      </c>
      <c r="E102" s="416" t="s">
        <v>316</v>
      </c>
      <c r="F102" s="205"/>
      <c r="G102" s="205"/>
      <c r="H102" s="205"/>
      <c r="I102" s="205"/>
      <c r="J102" s="205"/>
      <c r="K102" s="205"/>
      <c r="L102" s="205"/>
      <c r="M102" s="205"/>
      <c r="N102" s="205"/>
      <c r="O102" s="205"/>
      <c r="P102" s="205"/>
      <c r="Q102" s="205"/>
      <c r="R102" s="205"/>
      <c r="S102" s="205"/>
      <c r="T102" s="205"/>
      <c r="U102" s="205"/>
      <c r="V102" s="205"/>
      <c r="W102" s="205"/>
      <c r="X102" s="205"/>
      <c r="Y102" s="205"/>
    </row>
    <row r="103" spans="1:25" ht="12" customHeight="1" x14ac:dyDescent="0.2">
      <c r="A103" s="417"/>
      <c r="B103" s="401"/>
      <c r="C103" s="418"/>
      <c r="D103" s="419"/>
      <c r="E103" s="420"/>
      <c r="F103" s="205"/>
      <c r="G103" s="205"/>
      <c r="H103" s="205"/>
      <c r="I103" s="205"/>
      <c r="J103" s="205"/>
      <c r="K103" s="205"/>
      <c r="L103" s="205"/>
      <c r="M103" s="205"/>
      <c r="N103" s="205"/>
      <c r="O103" s="205"/>
      <c r="P103" s="205"/>
      <c r="Q103" s="205"/>
      <c r="R103" s="205"/>
      <c r="S103" s="205"/>
      <c r="T103" s="205"/>
      <c r="U103" s="205"/>
      <c r="V103" s="205"/>
      <c r="W103" s="205"/>
      <c r="X103" s="205"/>
      <c r="Y103" s="205"/>
    </row>
    <row r="104" spans="1:25" ht="12" customHeight="1" x14ac:dyDescent="0.2">
      <c r="A104" s="421"/>
      <c r="B104" s="401"/>
      <c r="C104" s="402"/>
      <c r="D104" s="403"/>
      <c r="E104" s="294" t="s">
        <v>229</v>
      </c>
      <c r="F104" s="205"/>
      <c r="G104" s="205"/>
      <c r="H104" s="205"/>
      <c r="I104" s="205"/>
      <c r="J104" s="205"/>
      <c r="K104" s="205"/>
      <c r="L104" s="205"/>
      <c r="M104" s="205"/>
      <c r="N104" s="205"/>
      <c r="O104" s="205"/>
      <c r="P104" s="205"/>
      <c r="Q104" s="205"/>
      <c r="R104" s="205"/>
      <c r="S104" s="205"/>
      <c r="T104" s="205"/>
      <c r="U104" s="205"/>
      <c r="V104" s="205"/>
      <c r="W104" s="205"/>
      <c r="X104" s="205"/>
      <c r="Y104" s="205"/>
    </row>
    <row r="105" spans="1:25" ht="12" customHeight="1" x14ac:dyDescent="0.2">
      <c r="A105" s="295" t="s">
        <v>317</v>
      </c>
      <c r="B105" s="404" t="s">
        <v>65</v>
      </c>
      <c r="C105" s="422" t="s">
        <v>305</v>
      </c>
      <c r="D105" s="406" t="s">
        <v>232</v>
      </c>
      <c r="E105" s="299" t="s">
        <v>233</v>
      </c>
      <c r="F105" s="205"/>
      <c r="G105" s="205"/>
      <c r="H105" s="205"/>
      <c r="I105" s="205"/>
      <c r="J105" s="205"/>
      <c r="K105" s="205"/>
      <c r="L105" s="205"/>
      <c r="M105" s="205"/>
      <c r="N105" s="205"/>
      <c r="O105" s="205"/>
      <c r="P105" s="205"/>
      <c r="Q105" s="205"/>
      <c r="R105" s="205"/>
      <c r="S105" s="205"/>
      <c r="T105" s="205"/>
      <c r="U105" s="205"/>
      <c r="V105" s="205"/>
      <c r="W105" s="205"/>
      <c r="X105" s="205"/>
      <c r="Y105" s="205"/>
    </row>
    <row r="106" spans="1:25" ht="12" customHeight="1" x14ac:dyDescent="0.2">
      <c r="A106" s="423" t="s">
        <v>318</v>
      </c>
      <c r="B106" s="323" t="e">
        <f>#REF!</f>
        <v>#REF!</v>
      </c>
      <c r="C106" s="424" t="e">
        <f t="shared" ref="C106:C107" si="22">D106/$D$123</f>
        <v>#REF!</v>
      </c>
      <c r="D106" s="409" t="e">
        <f>(D88+D102)*B106/100</f>
        <v>#REF!</v>
      </c>
      <c r="E106" s="425" t="s">
        <v>319</v>
      </c>
      <c r="F106" s="205"/>
      <c r="G106" s="205"/>
      <c r="H106" s="205"/>
      <c r="I106" s="205"/>
      <c r="J106" s="205"/>
      <c r="K106" s="205"/>
      <c r="L106" s="205"/>
      <c r="M106" s="205"/>
      <c r="N106" s="205"/>
      <c r="O106" s="205"/>
      <c r="P106" s="205"/>
      <c r="Q106" s="205"/>
      <c r="R106" s="205"/>
      <c r="S106" s="205"/>
      <c r="T106" s="205"/>
      <c r="U106" s="205"/>
      <c r="V106" s="205"/>
      <c r="W106" s="205"/>
      <c r="X106" s="205"/>
      <c r="Y106" s="205"/>
    </row>
    <row r="107" spans="1:25" ht="12" customHeight="1" x14ac:dyDescent="0.2">
      <c r="A107" s="412" t="s">
        <v>320</v>
      </c>
      <c r="B107" s="426"/>
      <c r="C107" s="414" t="e">
        <f t="shared" si="22"/>
        <v>#REF!</v>
      </c>
      <c r="D107" s="427" t="e">
        <f>D106</f>
        <v>#REF!</v>
      </c>
      <c r="E107" s="428" t="s">
        <v>321</v>
      </c>
      <c r="F107" s="205"/>
      <c r="G107" s="205"/>
      <c r="H107" s="205"/>
      <c r="I107" s="205"/>
      <c r="J107" s="205"/>
      <c r="K107" s="205"/>
      <c r="L107" s="205"/>
      <c r="M107" s="205"/>
      <c r="N107" s="205"/>
      <c r="O107" s="205"/>
      <c r="P107" s="205"/>
      <c r="Q107" s="205"/>
      <c r="R107" s="205"/>
      <c r="S107" s="205"/>
      <c r="T107" s="205"/>
      <c r="U107" s="205"/>
      <c r="V107" s="205"/>
      <c r="W107" s="205"/>
      <c r="X107" s="205"/>
      <c r="Y107" s="205"/>
    </row>
    <row r="108" spans="1:25" ht="12" customHeight="1" x14ac:dyDescent="0.2">
      <c r="A108" s="421"/>
      <c r="B108" s="401"/>
      <c r="C108" s="402"/>
      <c r="D108" s="403"/>
      <c r="E108" s="425"/>
      <c r="F108" s="205"/>
      <c r="G108" s="205"/>
      <c r="H108" s="205"/>
      <c r="I108" s="205"/>
      <c r="J108" s="205"/>
      <c r="K108" s="205"/>
      <c r="L108" s="205"/>
      <c r="M108" s="205"/>
      <c r="N108" s="205"/>
      <c r="O108" s="205"/>
      <c r="P108" s="205"/>
      <c r="Q108" s="205"/>
      <c r="R108" s="205"/>
      <c r="S108" s="205"/>
      <c r="T108" s="205"/>
      <c r="U108" s="205"/>
      <c r="V108" s="205"/>
      <c r="W108" s="205"/>
      <c r="X108" s="205"/>
      <c r="Y108" s="205"/>
    </row>
    <row r="109" spans="1:25" ht="12" customHeight="1" x14ac:dyDescent="0.2">
      <c r="A109" s="429" t="s">
        <v>322</v>
      </c>
      <c r="B109" s="430"/>
      <c r="C109" s="431"/>
      <c r="D109" s="432" t="e">
        <f>D88+D102+D107</f>
        <v>#REF!</v>
      </c>
      <c r="E109" s="433" t="s">
        <v>323</v>
      </c>
      <c r="F109" s="205"/>
      <c r="G109" s="205"/>
      <c r="H109" s="205"/>
      <c r="I109" s="205"/>
      <c r="J109" s="205"/>
      <c r="K109" s="205"/>
      <c r="L109" s="205"/>
      <c r="M109" s="205"/>
      <c r="N109" s="205"/>
      <c r="O109" s="205"/>
      <c r="P109" s="205"/>
      <c r="Q109" s="205"/>
      <c r="R109" s="205"/>
      <c r="S109" s="205"/>
      <c r="T109" s="205"/>
      <c r="U109" s="205"/>
      <c r="V109" s="205"/>
      <c r="W109" s="205"/>
      <c r="X109" s="205"/>
      <c r="Y109" s="205"/>
    </row>
    <row r="110" spans="1:25" ht="12" customHeight="1" x14ac:dyDescent="0.2">
      <c r="A110" s="421"/>
      <c r="B110" s="401"/>
      <c r="C110" s="402"/>
      <c r="D110" s="403"/>
      <c r="E110" s="425"/>
      <c r="F110" s="205"/>
      <c r="G110" s="205"/>
      <c r="H110" s="205"/>
      <c r="I110" s="205"/>
      <c r="J110" s="205"/>
      <c r="K110" s="205"/>
      <c r="L110" s="205"/>
      <c r="M110" s="205"/>
      <c r="N110" s="205"/>
      <c r="O110" s="205"/>
      <c r="P110" s="205"/>
      <c r="Q110" s="205"/>
      <c r="R110" s="205"/>
      <c r="S110" s="205"/>
      <c r="T110" s="205"/>
      <c r="U110" s="205"/>
      <c r="V110" s="205"/>
      <c r="W110" s="205"/>
      <c r="X110" s="205"/>
      <c r="Y110" s="205"/>
    </row>
    <row r="111" spans="1:25" ht="21" customHeight="1" x14ac:dyDescent="0.2">
      <c r="A111" s="421"/>
      <c r="B111" s="401"/>
      <c r="C111" s="402"/>
      <c r="D111" s="403"/>
      <c r="E111" s="434" t="s">
        <v>229</v>
      </c>
      <c r="F111" s="205"/>
      <c r="G111" s="205"/>
      <c r="H111" s="205"/>
      <c r="I111" s="205"/>
      <c r="J111" s="205"/>
      <c r="K111" s="205"/>
      <c r="L111" s="205"/>
      <c r="M111" s="205"/>
      <c r="N111" s="205"/>
      <c r="O111" s="205"/>
      <c r="P111" s="205"/>
      <c r="Q111" s="205"/>
      <c r="R111" s="205"/>
      <c r="S111" s="205"/>
      <c r="T111" s="205"/>
      <c r="U111" s="205"/>
      <c r="V111" s="205"/>
      <c r="W111" s="205"/>
      <c r="X111" s="205"/>
      <c r="Y111" s="205"/>
    </row>
    <row r="112" spans="1:25" ht="12" customHeight="1" x14ac:dyDescent="0.2">
      <c r="A112" s="295" t="s">
        <v>324</v>
      </c>
      <c r="B112" s="435" t="s">
        <v>65</v>
      </c>
      <c r="C112" s="422" t="s">
        <v>305</v>
      </c>
      <c r="D112" s="436" t="s">
        <v>232</v>
      </c>
      <c r="E112" s="299" t="s">
        <v>233</v>
      </c>
      <c r="F112" s="205"/>
      <c r="G112" s="205"/>
      <c r="H112" s="205"/>
      <c r="I112" s="205"/>
      <c r="J112" s="205"/>
      <c r="K112" s="205"/>
      <c r="L112" s="205"/>
      <c r="M112" s="205"/>
      <c r="N112" s="205"/>
      <c r="O112" s="205"/>
      <c r="P112" s="205"/>
      <c r="Q112" s="205"/>
      <c r="R112" s="205"/>
      <c r="S112" s="205"/>
      <c r="T112" s="205"/>
      <c r="U112" s="205"/>
      <c r="V112" s="205"/>
      <c r="W112" s="205"/>
      <c r="X112" s="205"/>
      <c r="Y112" s="205"/>
    </row>
    <row r="113" spans="1:25" ht="12" customHeight="1" x14ac:dyDescent="0.2">
      <c r="A113" s="437" t="s">
        <v>325</v>
      </c>
      <c r="B113" s="323" t="e">
        <f t="shared" ref="B113:B118" si="23">#REF!</f>
        <v>#REF!</v>
      </c>
      <c r="C113" s="438" t="e">
        <f t="shared" ref="C113:C117" si="24">D113/$D$123</f>
        <v>#REF!</v>
      </c>
      <c r="D113" s="439" t="e">
        <f>B119*B113/100</f>
        <v>#REF!</v>
      </c>
      <c r="E113" s="326" t="s">
        <v>326</v>
      </c>
      <c r="F113" s="205"/>
      <c r="G113" s="205"/>
      <c r="H113" s="205"/>
      <c r="I113" s="205"/>
      <c r="J113" s="205"/>
      <c r="K113" s="205"/>
      <c r="L113" s="205"/>
      <c r="M113" s="205"/>
      <c r="N113" s="205"/>
      <c r="O113" s="205"/>
      <c r="P113" s="205"/>
      <c r="Q113" s="205"/>
      <c r="R113" s="205"/>
      <c r="S113" s="205"/>
      <c r="T113" s="205"/>
      <c r="U113" s="205"/>
      <c r="V113" s="205"/>
      <c r="W113" s="205"/>
      <c r="X113" s="205"/>
      <c r="Y113" s="205"/>
    </row>
    <row r="114" spans="1:25" ht="12" customHeight="1" x14ac:dyDescent="0.2">
      <c r="A114" s="440" t="s">
        <v>327</v>
      </c>
      <c r="B114" s="323" t="e">
        <f t="shared" si="23"/>
        <v>#REF!</v>
      </c>
      <c r="C114" s="438" t="e">
        <f t="shared" si="24"/>
        <v>#REF!</v>
      </c>
      <c r="D114" s="439" t="e">
        <f>B119*B114/100</f>
        <v>#REF!</v>
      </c>
      <c r="E114" s="304" t="s">
        <v>328</v>
      </c>
      <c r="F114" s="205"/>
      <c r="G114" s="205"/>
      <c r="H114" s="205"/>
      <c r="I114" s="205"/>
      <c r="J114" s="205"/>
      <c r="K114" s="205"/>
      <c r="L114" s="205"/>
      <c r="M114" s="205"/>
      <c r="N114" s="205"/>
      <c r="O114" s="205"/>
      <c r="P114" s="205"/>
      <c r="Q114" s="205"/>
      <c r="R114" s="205"/>
      <c r="S114" s="205"/>
      <c r="T114" s="205"/>
      <c r="U114" s="205"/>
      <c r="V114" s="205"/>
      <c r="W114" s="205"/>
      <c r="X114" s="205"/>
      <c r="Y114" s="205"/>
    </row>
    <row r="115" spans="1:25" ht="12" customHeight="1" x14ac:dyDescent="0.2">
      <c r="A115" s="440" t="s">
        <v>329</v>
      </c>
      <c r="B115" s="323" t="e">
        <f t="shared" si="23"/>
        <v>#REF!</v>
      </c>
      <c r="C115" s="438" t="e">
        <f t="shared" si="24"/>
        <v>#REF!</v>
      </c>
      <c r="D115" s="439" t="e">
        <f>B119*B115/100</f>
        <v>#REF!</v>
      </c>
      <c r="E115" s="304" t="s">
        <v>330</v>
      </c>
      <c r="F115" s="205"/>
      <c r="G115" s="205"/>
      <c r="H115" s="205"/>
      <c r="I115" s="205"/>
      <c r="J115" s="205"/>
      <c r="K115" s="205"/>
      <c r="L115" s="205"/>
      <c r="M115" s="205"/>
      <c r="N115" s="205"/>
      <c r="O115" s="205"/>
      <c r="P115" s="205"/>
      <c r="Q115" s="205"/>
      <c r="R115" s="205"/>
      <c r="S115" s="205"/>
      <c r="T115" s="205"/>
      <c r="U115" s="205"/>
      <c r="V115" s="205"/>
      <c r="W115" s="205"/>
      <c r="X115" s="205"/>
      <c r="Y115" s="205"/>
    </row>
    <row r="116" spans="1:25" ht="12" customHeight="1" x14ac:dyDescent="0.2">
      <c r="A116" s="441" t="s">
        <v>331</v>
      </c>
      <c r="B116" s="323" t="e">
        <f t="shared" si="23"/>
        <v>#REF!</v>
      </c>
      <c r="C116" s="438" t="e">
        <f t="shared" si="24"/>
        <v>#REF!</v>
      </c>
      <c r="D116" s="439" t="e">
        <f>B119*B116/100</f>
        <v>#REF!</v>
      </c>
      <c r="E116" s="304" t="s">
        <v>332</v>
      </c>
      <c r="F116" s="205"/>
      <c r="G116" s="205"/>
      <c r="H116" s="205"/>
      <c r="I116" s="205"/>
      <c r="J116" s="205"/>
      <c r="K116" s="205"/>
      <c r="L116" s="205"/>
      <c r="M116" s="205"/>
      <c r="N116" s="205"/>
      <c r="O116" s="205"/>
      <c r="P116" s="205"/>
      <c r="Q116" s="205"/>
      <c r="R116" s="205"/>
      <c r="S116" s="205"/>
      <c r="T116" s="205"/>
      <c r="U116" s="205"/>
      <c r="V116" s="205"/>
      <c r="W116" s="205"/>
      <c r="X116" s="205"/>
      <c r="Y116" s="205"/>
    </row>
    <row r="117" spans="1:25" ht="12" customHeight="1" x14ac:dyDescent="0.2">
      <c r="A117" s="441" t="s">
        <v>333</v>
      </c>
      <c r="B117" s="323" t="e">
        <f t="shared" si="23"/>
        <v>#REF!</v>
      </c>
      <c r="C117" s="438" t="e">
        <f t="shared" si="24"/>
        <v>#REF!</v>
      </c>
      <c r="D117" s="439" t="e">
        <f>B119*B117/100</f>
        <v>#REF!</v>
      </c>
      <c r="E117" s="304"/>
      <c r="F117" s="205"/>
      <c r="G117" s="205"/>
      <c r="H117" s="205"/>
      <c r="I117" s="205"/>
      <c r="J117" s="205"/>
      <c r="K117" s="205"/>
      <c r="L117" s="205"/>
      <c r="M117" s="205"/>
      <c r="N117" s="205"/>
      <c r="O117" s="205"/>
      <c r="P117" s="205"/>
      <c r="Q117" s="205"/>
      <c r="R117" s="205"/>
      <c r="S117" s="205"/>
      <c r="T117" s="205"/>
      <c r="U117" s="205"/>
      <c r="V117" s="205"/>
      <c r="W117" s="205"/>
      <c r="X117" s="205"/>
      <c r="Y117" s="205"/>
    </row>
    <row r="118" spans="1:25" ht="12" customHeight="1" x14ac:dyDescent="0.2">
      <c r="A118" s="412" t="s">
        <v>334</v>
      </c>
      <c r="B118" s="442" t="e">
        <f t="shared" si="23"/>
        <v>#REF!</v>
      </c>
      <c r="C118" s="443" t="e">
        <f t="shared" ref="C118:D118" si="25">SUM(C113:C117)</f>
        <v>#REF!</v>
      </c>
      <c r="D118" s="415" t="e">
        <f t="shared" si="25"/>
        <v>#REF!</v>
      </c>
      <c r="E118" s="310" t="s">
        <v>335</v>
      </c>
      <c r="F118" s="205"/>
      <c r="G118" s="205"/>
      <c r="H118" s="205"/>
      <c r="I118" s="205"/>
      <c r="J118" s="205"/>
      <c r="K118" s="205"/>
      <c r="L118" s="205"/>
      <c r="M118" s="205"/>
      <c r="N118" s="205"/>
      <c r="O118" s="205"/>
      <c r="P118" s="205"/>
      <c r="Q118" s="205"/>
      <c r="R118" s="205"/>
      <c r="S118" s="205"/>
      <c r="T118" s="205"/>
      <c r="U118" s="205"/>
      <c r="V118" s="205"/>
      <c r="W118" s="205"/>
      <c r="X118" s="205"/>
      <c r="Y118" s="205"/>
    </row>
    <row r="119" spans="1:25" ht="12" customHeight="1" x14ac:dyDescent="0.2">
      <c r="A119" s="444" t="s">
        <v>336</v>
      </c>
      <c r="B119" s="445" t="e">
        <f>(D109)/(1-(B118/100))</f>
        <v>#REF!</v>
      </c>
      <c r="C119" s="402"/>
      <c r="D119" s="403"/>
      <c r="E119" s="446"/>
      <c r="F119" s="205"/>
      <c r="G119" s="205"/>
      <c r="H119" s="205"/>
      <c r="I119" s="205"/>
      <c r="J119" s="205"/>
      <c r="K119" s="205"/>
      <c r="L119" s="205"/>
      <c r="M119" s="205"/>
      <c r="N119" s="205"/>
      <c r="O119" s="205"/>
      <c r="P119" s="205"/>
      <c r="Q119" s="205"/>
      <c r="R119" s="205"/>
      <c r="S119" s="205"/>
      <c r="T119" s="205"/>
      <c r="U119" s="205"/>
      <c r="V119" s="205"/>
      <c r="W119" s="205"/>
      <c r="X119" s="205"/>
      <c r="Y119" s="205"/>
    </row>
    <row r="120" spans="1:25" ht="12" customHeight="1" x14ac:dyDescent="0.2">
      <c r="A120" s="444"/>
      <c r="B120" s="447"/>
      <c r="C120" s="402"/>
      <c r="D120" s="403"/>
      <c r="E120" s="448"/>
      <c r="F120" s="205"/>
      <c r="G120" s="205"/>
      <c r="H120" s="205"/>
      <c r="I120" s="205"/>
      <c r="J120" s="205"/>
      <c r="K120" s="205"/>
      <c r="L120" s="205"/>
      <c r="M120" s="205"/>
      <c r="N120" s="205"/>
      <c r="O120" s="205"/>
      <c r="P120" s="205"/>
      <c r="Q120" s="205"/>
      <c r="R120" s="205"/>
      <c r="S120" s="205"/>
      <c r="T120" s="205"/>
      <c r="U120" s="205"/>
      <c r="V120" s="205"/>
      <c r="W120" s="205"/>
      <c r="X120" s="205"/>
      <c r="Y120" s="205"/>
    </row>
    <row r="121" spans="1:25" ht="12" customHeight="1" x14ac:dyDescent="0.2">
      <c r="A121" s="449" t="s">
        <v>337</v>
      </c>
      <c r="B121" s="430"/>
      <c r="C121" s="450" t="e">
        <f>D121/D123</f>
        <v>#REF!</v>
      </c>
      <c r="D121" s="451" t="e">
        <f>SUM(D102+D107+D118)</f>
        <v>#REF!</v>
      </c>
      <c r="E121" s="452" t="s">
        <v>338</v>
      </c>
      <c r="F121" s="205"/>
      <c r="G121" s="205"/>
      <c r="H121" s="205"/>
      <c r="I121" s="205"/>
      <c r="J121" s="205"/>
      <c r="K121" s="205"/>
      <c r="L121" s="205"/>
      <c r="M121" s="205"/>
      <c r="N121" s="205"/>
      <c r="O121" s="205"/>
      <c r="P121" s="205"/>
      <c r="Q121" s="205"/>
      <c r="R121" s="205"/>
      <c r="S121" s="205"/>
      <c r="T121" s="205"/>
      <c r="U121" s="205"/>
      <c r="V121" s="205"/>
      <c r="W121" s="205"/>
      <c r="X121" s="205"/>
      <c r="Y121" s="205"/>
    </row>
    <row r="122" spans="1:25" ht="12" customHeight="1" x14ac:dyDescent="0.2">
      <c r="A122" s="205"/>
      <c r="B122" s="401"/>
      <c r="C122" s="402"/>
      <c r="D122" s="403"/>
      <c r="E122" s="315"/>
      <c r="F122" s="205"/>
      <c r="G122" s="205"/>
      <c r="H122" s="205"/>
      <c r="I122" s="205"/>
      <c r="J122" s="205"/>
      <c r="K122" s="205"/>
      <c r="L122" s="205"/>
      <c r="M122" s="205"/>
      <c r="N122" s="205"/>
      <c r="O122" s="205"/>
      <c r="P122" s="205"/>
      <c r="Q122" s="205"/>
      <c r="R122" s="205"/>
      <c r="S122" s="205"/>
      <c r="T122" s="205"/>
      <c r="U122" s="205"/>
      <c r="V122" s="205"/>
      <c r="W122" s="205"/>
      <c r="X122" s="205"/>
      <c r="Y122" s="205"/>
    </row>
    <row r="123" spans="1:25" ht="12" customHeight="1" x14ac:dyDescent="0.2">
      <c r="A123" s="453" t="s">
        <v>339</v>
      </c>
      <c r="B123" s="454"/>
      <c r="C123" s="455"/>
      <c r="D123" s="456" t="e">
        <f>D109+D118</f>
        <v>#REF!</v>
      </c>
      <c r="E123" s="457" t="s">
        <v>340</v>
      </c>
      <c r="F123" s="205"/>
      <c r="G123" s="205"/>
      <c r="H123" s="205"/>
      <c r="I123" s="205"/>
      <c r="J123" s="205"/>
      <c r="K123" s="205"/>
      <c r="L123" s="205"/>
      <c r="M123" s="205"/>
      <c r="N123" s="205"/>
      <c r="O123" s="205"/>
      <c r="P123" s="205"/>
      <c r="Q123" s="205"/>
      <c r="R123" s="205"/>
      <c r="S123" s="205"/>
      <c r="T123" s="205"/>
      <c r="U123" s="205"/>
      <c r="V123" s="205"/>
      <c r="W123" s="205"/>
      <c r="X123" s="205"/>
      <c r="Y123" s="205"/>
    </row>
    <row r="124" spans="1:25" ht="12" customHeight="1" x14ac:dyDescent="0.2">
      <c r="A124" s="205"/>
      <c r="B124" s="401"/>
      <c r="C124" s="402"/>
      <c r="D124" s="403"/>
      <c r="E124" s="315"/>
      <c r="F124" s="205"/>
      <c r="G124" s="205"/>
      <c r="H124" s="205"/>
      <c r="I124" s="205"/>
      <c r="J124" s="205"/>
      <c r="K124" s="205"/>
      <c r="L124" s="205"/>
      <c r="M124" s="205"/>
      <c r="N124" s="205"/>
      <c r="O124" s="205"/>
      <c r="P124" s="205"/>
      <c r="Q124" s="205"/>
      <c r="R124" s="205"/>
      <c r="S124" s="205"/>
      <c r="T124" s="205"/>
      <c r="U124" s="205"/>
      <c r="V124" s="205"/>
      <c r="W124" s="205"/>
      <c r="X124" s="205"/>
      <c r="Y124" s="205"/>
    </row>
    <row r="125" spans="1:25" ht="12" customHeight="1" x14ac:dyDescent="0.2">
      <c r="A125" s="453" t="s">
        <v>341</v>
      </c>
      <c r="B125" s="454"/>
      <c r="C125" s="455"/>
      <c r="D125" s="456" t="e">
        <f>D123*1.6</f>
        <v>#REF!</v>
      </c>
      <c r="E125" s="457"/>
      <c r="F125" s="205"/>
      <c r="G125" s="205"/>
      <c r="H125" s="205"/>
      <c r="I125" s="205"/>
      <c r="J125" s="205"/>
      <c r="K125" s="205"/>
      <c r="L125" s="205"/>
      <c r="M125" s="205"/>
      <c r="N125" s="205"/>
      <c r="O125" s="205"/>
      <c r="P125" s="205"/>
      <c r="Q125" s="205"/>
      <c r="R125" s="205"/>
      <c r="S125" s="205"/>
      <c r="T125" s="205"/>
      <c r="U125" s="205"/>
      <c r="V125" s="205"/>
      <c r="W125" s="205"/>
      <c r="X125" s="205"/>
      <c r="Y125" s="205"/>
    </row>
    <row r="126" spans="1:25" ht="12" customHeight="1" x14ac:dyDescent="0.25">
      <c r="A126" s="278"/>
      <c r="B126" s="401"/>
      <c r="C126" s="402"/>
      <c r="D126" s="458"/>
      <c r="E126" s="315"/>
      <c r="F126" s="205"/>
      <c r="G126" s="205"/>
      <c r="H126" s="205"/>
      <c r="I126" s="205"/>
      <c r="J126" s="205"/>
      <c r="K126" s="205"/>
      <c r="L126" s="205"/>
      <c r="M126" s="205"/>
      <c r="N126" s="205"/>
      <c r="O126" s="205"/>
      <c r="P126" s="205"/>
      <c r="Q126" s="205"/>
      <c r="R126" s="205"/>
      <c r="S126" s="205"/>
      <c r="T126" s="205"/>
      <c r="U126" s="205"/>
      <c r="V126" s="205"/>
      <c r="W126" s="205"/>
      <c r="X126" s="205"/>
      <c r="Y126" s="205"/>
    </row>
    <row r="127" spans="1:25" ht="12" customHeight="1" x14ac:dyDescent="0.2">
      <c r="A127" s="459"/>
      <c r="B127" s="401"/>
      <c r="C127" s="402"/>
      <c r="D127" s="403"/>
      <c r="E127" s="315"/>
      <c r="F127" s="205"/>
      <c r="G127" s="205"/>
      <c r="H127" s="205"/>
      <c r="I127" s="205"/>
      <c r="J127" s="205"/>
      <c r="K127" s="205"/>
      <c r="L127" s="205"/>
      <c r="M127" s="205"/>
      <c r="N127" s="205"/>
      <c r="O127" s="205"/>
      <c r="P127" s="205"/>
      <c r="Q127" s="205"/>
      <c r="R127" s="205"/>
      <c r="S127" s="205"/>
      <c r="T127" s="205"/>
      <c r="U127" s="205"/>
      <c r="V127" s="205"/>
      <c r="W127" s="205"/>
      <c r="X127" s="205"/>
      <c r="Y127" s="205"/>
    </row>
    <row r="128" spans="1:25" ht="12" customHeight="1" x14ac:dyDescent="0.2">
      <c r="A128" s="205"/>
      <c r="B128" s="205"/>
      <c r="C128" s="205"/>
      <c r="D128" s="205"/>
      <c r="E128" s="205"/>
      <c r="F128" s="205"/>
      <c r="G128" s="205"/>
      <c r="H128" s="205"/>
      <c r="I128" s="205"/>
      <c r="J128" s="205"/>
      <c r="K128" s="205"/>
      <c r="L128" s="205"/>
      <c r="M128" s="205"/>
      <c r="N128" s="205"/>
      <c r="O128" s="205"/>
      <c r="P128" s="205"/>
      <c r="Q128" s="205"/>
      <c r="R128" s="205"/>
      <c r="S128" s="205"/>
      <c r="T128" s="205"/>
      <c r="U128" s="205"/>
      <c r="V128" s="205"/>
      <c r="W128" s="205"/>
      <c r="X128" s="205"/>
      <c r="Y128" s="205"/>
    </row>
    <row r="129" spans="1:25" ht="12" customHeight="1" x14ac:dyDescent="0.2">
      <c r="A129" s="205"/>
      <c r="B129" s="205"/>
      <c r="C129" s="205"/>
      <c r="D129" s="205"/>
      <c r="E129" s="205"/>
      <c r="F129" s="205"/>
      <c r="G129" s="205"/>
      <c r="H129" s="205"/>
      <c r="I129" s="205"/>
      <c r="J129" s="205"/>
      <c r="K129" s="205"/>
      <c r="L129" s="205"/>
      <c r="M129" s="205"/>
      <c r="N129" s="205"/>
      <c r="O129" s="205"/>
      <c r="P129" s="205"/>
      <c r="Q129" s="205"/>
      <c r="R129" s="205"/>
      <c r="S129" s="205"/>
      <c r="T129" s="205"/>
      <c r="U129" s="205"/>
      <c r="V129" s="205"/>
      <c r="W129" s="205"/>
      <c r="X129" s="205"/>
      <c r="Y129" s="205"/>
    </row>
    <row r="130" spans="1:25" ht="12" customHeight="1" x14ac:dyDescent="0.2">
      <c r="A130" s="205"/>
      <c r="B130" s="205"/>
      <c r="C130" s="205"/>
      <c r="D130" s="205"/>
      <c r="E130" s="205"/>
      <c r="F130" s="205"/>
      <c r="G130" s="205"/>
      <c r="H130" s="205"/>
      <c r="I130" s="205"/>
      <c r="J130" s="205"/>
      <c r="K130" s="205"/>
      <c r="L130" s="205"/>
      <c r="M130" s="205"/>
      <c r="N130" s="205"/>
      <c r="O130" s="205"/>
      <c r="P130" s="205"/>
      <c r="Q130" s="205"/>
      <c r="R130" s="205"/>
      <c r="S130" s="205"/>
      <c r="T130" s="205"/>
      <c r="U130" s="205"/>
      <c r="V130" s="205"/>
      <c r="W130" s="205"/>
      <c r="X130" s="205"/>
      <c r="Y130" s="205"/>
    </row>
    <row r="131" spans="1:25" ht="12" customHeight="1" x14ac:dyDescent="0.2">
      <c r="A131" s="205"/>
      <c r="B131" s="205"/>
      <c r="C131" s="205"/>
      <c r="D131" s="205"/>
      <c r="E131" s="205"/>
      <c r="F131" s="205"/>
      <c r="G131" s="205"/>
      <c r="H131" s="205"/>
      <c r="I131" s="205"/>
      <c r="J131" s="205"/>
      <c r="K131" s="205"/>
      <c r="L131" s="205"/>
      <c r="M131" s="205"/>
      <c r="N131" s="205"/>
      <c r="O131" s="205"/>
      <c r="P131" s="205"/>
      <c r="Q131" s="205"/>
      <c r="R131" s="205"/>
      <c r="S131" s="205"/>
      <c r="T131" s="205"/>
      <c r="U131" s="205"/>
      <c r="V131" s="205"/>
      <c r="W131" s="205"/>
      <c r="X131" s="205"/>
      <c r="Y131" s="205"/>
    </row>
    <row r="132" spans="1:25" ht="12" customHeight="1" x14ac:dyDescent="0.2">
      <c r="A132" s="205"/>
      <c r="B132" s="205"/>
      <c r="C132" s="205"/>
      <c r="D132" s="205"/>
      <c r="E132" s="205"/>
      <c r="F132" s="205"/>
      <c r="G132" s="205"/>
      <c r="H132" s="205"/>
      <c r="I132" s="205"/>
      <c r="J132" s="205"/>
      <c r="K132" s="205"/>
      <c r="L132" s="205"/>
      <c r="M132" s="205"/>
      <c r="N132" s="205"/>
      <c r="O132" s="205"/>
      <c r="P132" s="205"/>
      <c r="Q132" s="205"/>
      <c r="R132" s="205"/>
      <c r="S132" s="205"/>
      <c r="T132" s="205"/>
      <c r="U132" s="205"/>
      <c r="V132" s="205"/>
      <c r="W132" s="205"/>
      <c r="X132" s="205"/>
      <c r="Y132" s="205"/>
    </row>
    <row r="133" spans="1:25" ht="12" customHeight="1" x14ac:dyDescent="0.2">
      <c r="A133" s="205"/>
      <c r="B133" s="205"/>
      <c r="C133" s="205"/>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row>
    <row r="134" spans="1:25" ht="12" customHeight="1" x14ac:dyDescent="0.2">
      <c r="A134" s="205"/>
      <c r="B134" s="205"/>
      <c r="C134" s="205"/>
      <c r="D134" s="205"/>
      <c r="E134" s="205"/>
      <c r="F134" s="205"/>
      <c r="G134" s="205"/>
      <c r="H134" s="205"/>
      <c r="I134" s="205"/>
      <c r="J134" s="205"/>
      <c r="K134" s="205"/>
      <c r="L134" s="205"/>
      <c r="M134" s="205"/>
      <c r="N134" s="205"/>
      <c r="O134" s="205"/>
      <c r="P134" s="205"/>
      <c r="Q134" s="205"/>
      <c r="R134" s="205"/>
      <c r="S134" s="205"/>
      <c r="T134" s="205"/>
      <c r="U134" s="205"/>
      <c r="V134" s="205"/>
      <c r="W134" s="205"/>
      <c r="X134" s="205"/>
      <c r="Y134" s="205"/>
    </row>
    <row r="135" spans="1:25" ht="12" customHeight="1" x14ac:dyDescent="0.2">
      <c r="A135" s="205"/>
      <c r="B135" s="205"/>
      <c r="C135" s="205"/>
      <c r="D135" s="205"/>
      <c r="E135" s="205"/>
      <c r="F135" s="205"/>
      <c r="G135" s="205"/>
      <c r="H135" s="205"/>
      <c r="I135" s="205"/>
      <c r="J135" s="205"/>
      <c r="K135" s="205"/>
      <c r="L135" s="205"/>
      <c r="M135" s="205"/>
      <c r="N135" s="205"/>
      <c r="O135" s="205"/>
      <c r="P135" s="205"/>
      <c r="Q135" s="205"/>
      <c r="R135" s="205"/>
      <c r="S135" s="205"/>
      <c r="T135" s="205"/>
      <c r="U135" s="205"/>
      <c r="V135" s="205"/>
      <c r="W135" s="205"/>
      <c r="X135" s="205"/>
      <c r="Y135" s="205"/>
    </row>
    <row r="136" spans="1:25" ht="12" customHeight="1" x14ac:dyDescent="0.2">
      <c r="A136" s="205"/>
      <c r="B136" s="205"/>
      <c r="C136" s="205"/>
      <c r="D136" s="205"/>
      <c r="E136" s="205"/>
      <c r="F136" s="205"/>
      <c r="G136" s="205"/>
      <c r="H136" s="205"/>
      <c r="I136" s="205"/>
      <c r="J136" s="205"/>
      <c r="K136" s="205"/>
      <c r="L136" s="205"/>
      <c r="M136" s="205"/>
      <c r="N136" s="205"/>
      <c r="O136" s="205"/>
      <c r="P136" s="205"/>
      <c r="Q136" s="205"/>
      <c r="R136" s="205"/>
      <c r="S136" s="205"/>
      <c r="T136" s="205"/>
      <c r="U136" s="205"/>
      <c r="V136" s="205"/>
      <c r="W136" s="205"/>
      <c r="X136" s="205"/>
      <c r="Y136" s="205"/>
    </row>
    <row r="137" spans="1:25" ht="12" customHeight="1" x14ac:dyDescent="0.2">
      <c r="A137" s="205"/>
      <c r="B137" s="205"/>
      <c r="C137" s="205"/>
      <c r="D137" s="205"/>
      <c r="E137" s="205"/>
      <c r="F137" s="205"/>
      <c r="G137" s="205"/>
      <c r="H137" s="205"/>
      <c r="I137" s="205"/>
      <c r="J137" s="205"/>
      <c r="K137" s="205"/>
      <c r="L137" s="205"/>
      <c r="M137" s="205"/>
      <c r="N137" s="205"/>
      <c r="O137" s="205"/>
      <c r="P137" s="205"/>
      <c r="Q137" s="205"/>
      <c r="R137" s="205"/>
      <c r="S137" s="205"/>
      <c r="T137" s="205"/>
      <c r="U137" s="205"/>
      <c r="V137" s="205"/>
      <c r="W137" s="205"/>
      <c r="X137" s="205"/>
      <c r="Y137" s="205"/>
    </row>
    <row r="138" spans="1:25" ht="12" customHeight="1" x14ac:dyDescent="0.2">
      <c r="A138" s="205"/>
      <c r="B138" s="205"/>
      <c r="C138" s="205"/>
      <c r="D138" s="205"/>
      <c r="E138" s="205"/>
      <c r="F138" s="205"/>
      <c r="G138" s="205"/>
      <c r="H138" s="205"/>
      <c r="I138" s="205"/>
      <c r="J138" s="205"/>
      <c r="K138" s="205"/>
      <c r="L138" s="205"/>
      <c r="M138" s="205"/>
      <c r="N138" s="205"/>
      <c r="O138" s="205"/>
      <c r="P138" s="205"/>
      <c r="Q138" s="205"/>
      <c r="R138" s="205"/>
      <c r="S138" s="205"/>
      <c r="T138" s="205"/>
      <c r="U138" s="205"/>
      <c r="V138" s="205"/>
      <c r="W138" s="205"/>
      <c r="X138" s="205"/>
      <c r="Y138" s="205"/>
    </row>
    <row r="139" spans="1:25" ht="12" customHeight="1" x14ac:dyDescent="0.2">
      <c r="A139" s="205"/>
      <c r="B139" s="205" t="s">
        <v>342</v>
      </c>
      <c r="C139" s="205"/>
      <c r="D139" s="205"/>
      <c r="E139" s="205"/>
      <c r="F139" s="205"/>
      <c r="G139" s="205"/>
      <c r="H139" s="205"/>
      <c r="I139" s="205"/>
      <c r="J139" s="205"/>
      <c r="K139" s="205"/>
      <c r="L139" s="205"/>
      <c r="M139" s="205"/>
      <c r="N139" s="205"/>
      <c r="O139" s="205"/>
      <c r="P139" s="205"/>
      <c r="Q139" s="205"/>
      <c r="R139" s="205"/>
      <c r="S139" s="205"/>
      <c r="T139" s="205"/>
      <c r="U139" s="205"/>
      <c r="V139" s="205"/>
      <c r="W139" s="205"/>
      <c r="X139" s="205"/>
      <c r="Y139" s="205"/>
    </row>
    <row r="140" spans="1:25" ht="12" customHeight="1" x14ac:dyDescent="0.2">
      <c r="A140" s="205"/>
      <c r="B140" s="205"/>
      <c r="C140" s="205"/>
      <c r="D140" s="205"/>
      <c r="E140" s="205"/>
      <c r="F140" s="205"/>
      <c r="G140" s="205"/>
      <c r="H140" s="205"/>
      <c r="I140" s="205"/>
      <c r="J140" s="205"/>
      <c r="K140" s="205"/>
      <c r="L140" s="205"/>
      <c r="M140" s="205"/>
      <c r="N140" s="205"/>
      <c r="O140" s="205"/>
      <c r="P140" s="205"/>
      <c r="Q140" s="205"/>
      <c r="R140" s="205"/>
      <c r="S140" s="205"/>
      <c r="T140" s="205"/>
      <c r="U140" s="205"/>
      <c r="V140" s="205"/>
      <c r="W140" s="205"/>
      <c r="X140" s="205"/>
      <c r="Y140" s="205"/>
    </row>
    <row r="141" spans="1:25" ht="12" customHeight="1" x14ac:dyDescent="0.2">
      <c r="A141" s="205"/>
      <c r="B141" s="205"/>
      <c r="C141" s="205"/>
      <c r="D141" s="205"/>
      <c r="E141" s="205"/>
      <c r="F141" s="205"/>
      <c r="G141" s="205"/>
      <c r="H141" s="205"/>
      <c r="I141" s="205"/>
      <c r="J141" s="205"/>
      <c r="K141" s="205"/>
      <c r="L141" s="205"/>
      <c r="M141" s="205"/>
      <c r="N141" s="205"/>
      <c r="O141" s="205"/>
      <c r="P141" s="205"/>
      <c r="Q141" s="205"/>
      <c r="R141" s="205"/>
      <c r="S141" s="205"/>
      <c r="T141" s="205"/>
      <c r="U141" s="205"/>
      <c r="V141" s="205"/>
      <c r="W141" s="205"/>
      <c r="X141" s="205"/>
      <c r="Y141" s="205"/>
    </row>
    <row r="142" spans="1:25" ht="12" customHeight="1" x14ac:dyDescent="0.2">
      <c r="A142" s="205"/>
      <c r="B142" s="205"/>
      <c r="C142" s="205"/>
      <c r="D142" s="205"/>
      <c r="E142" s="205"/>
      <c r="F142" s="205"/>
      <c r="G142" s="205"/>
      <c r="H142" s="205"/>
      <c r="I142" s="205"/>
      <c r="J142" s="205"/>
      <c r="K142" s="205"/>
      <c r="L142" s="205"/>
      <c r="M142" s="205"/>
      <c r="N142" s="205"/>
      <c r="O142" s="205"/>
      <c r="P142" s="205"/>
      <c r="Q142" s="205"/>
      <c r="R142" s="205"/>
      <c r="S142" s="205"/>
      <c r="T142" s="205"/>
      <c r="U142" s="205"/>
      <c r="V142" s="205"/>
      <c r="W142" s="205"/>
      <c r="X142" s="205"/>
      <c r="Y142" s="205"/>
    </row>
    <row r="143" spans="1:25" ht="12" customHeight="1" x14ac:dyDescent="0.2">
      <c r="A143" s="205"/>
      <c r="B143" s="205"/>
      <c r="C143" s="205"/>
      <c r="D143" s="205"/>
      <c r="E143" s="205"/>
      <c r="F143" s="205"/>
      <c r="G143" s="205"/>
      <c r="H143" s="205"/>
      <c r="I143" s="205"/>
      <c r="J143" s="205"/>
      <c r="K143" s="205"/>
      <c r="L143" s="205"/>
      <c r="M143" s="205"/>
      <c r="N143" s="205"/>
      <c r="O143" s="205"/>
      <c r="P143" s="205"/>
      <c r="Q143" s="205"/>
      <c r="R143" s="205"/>
      <c r="S143" s="205"/>
      <c r="T143" s="205"/>
      <c r="U143" s="205"/>
      <c r="V143" s="205"/>
      <c r="W143" s="205"/>
      <c r="X143" s="205"/>
      <c r="Y143" s="205"/>
    </row>
    <row r="144" spans="1:25" ht="12" customHeight="1" x14ac:dyDescent="0.2">
      <c r="A144" s="205"/>
      <c r="B144" s="205"/>
      <c r="C144" s="205"/>
      <c r="D144" s="205"/>
      <c r="E144" s="205"/>
      <c r="F144" s="205"/>
      <c r="G144" s="205"/>
      <c r="H144" s="205"/>
      <c r="I144" s="205"/>
      <c r="J144" s="205"/>
      <c r="K144" s="205"/>
      <c r="L144" s="205"/>
      <c r="M144" s="205"/>
      <c r="N144" s="205"/>
      <c r="O144" s="205"/>
      <c r="P144" s="205"/>
      <c r="Q144" s="205"/>
      <c r="R144" s="205"/>
      <c r="S144" s="205"/>
      <c r="T144" s="205"/>
      <c r="U144" s="205"/>
      <c r="V144" s="205"/>
      <c r="W144" s="205"/>
      <c r="X144" s="205"/>
      <c r="Y144" s="205"/>
    </row>
    <row r="145" spans="1:25" ht="12" customHeight="1" x14ac:dyDescent="0.2">
      <c r="A145" s="205"/>
      <c r="B145" s="205"/>
      <c r="C145" s="205"/>
      <c r="D145" s="205"/>
      <c r="E145" s="205"/>
      <c r="F145" s="205"/>
      <c r="G145" s="205"/>
      <c r="H145" s="205"/>
      <c r="I145" s="205"/>
      <c r="J145" s="205"/>
      <c r="K145" s="205"/>
      <c r="L145" s="205"/>
      <c r="M145" s="205"/>
      <c r="N145" s="205"/>
      <c r="O145" s="205"/>
      <c r="P145" s="205"/>
      <c r="Q145" s="205"/>
      <c r="R145" s="205"/>
      <c r="S145" s="205"/>
      <c r="T145" s="205"/>
      <c r="U145" s="205"/>
      <c r="V145" s="205"/>
      <c r="W145" s="205"/>
      <c r="X145" s="205"/>
      <c r="Y145" s="205"/>
    </row>
    <row r="146" spans="1:25" ht="12" customHeight="1" x14ac:dyDescent="0.2">
      <c r="A146" s="205"/>
      <c r="B146" s="205"/>
      <c r="C146" s="205"/>
      <c r="D146" s="205"/>
      <c r="E146" s="205"/>
      <c r="F146" s="205"/>
      <c r="G146" s="205"/>
      <c r="H146" s="205"/>
      <c r="I146" s="205"/>
      <c r="J146" s="205"/>
      <c r="K146" s="205"/>
      <c r="L146" s="205"/>
      <c r="M146" s="205"/>
      <c r="N146" s="205"/>
      <c r="O146" s="205"/>
      <c r="P146" s="205"/>
      <c r="Q146" s="205"/>
      <c r="R146" s="205"/>
      <c r="S146" s="205"/>
      <c r="T146" s="205"/>
      <c r="U146" s="205"/>
      <c r="V146" s="205"/>
      <c r="W146" s="205"/>
      <c r="X146" s="205"/>
      <c r="Y146" s="205"/>
    </row>
    <row r="147" spans="1:25" ht="12" customHeight="1" x14ac:dyDescent="0.2">
      <c r="A147" s="205"/>
      <c r="B147" s="205"/>
      <c r="C147" s="205"/>
      <c r="D147" s="205"/>
      <c r="E147" s="205"/>
      <c r="F147" s="205"/>
      <c r="G147" s="205"/>
      <c r="H147" s="205"/>
      <c r="I147" s="205"/>
      <c r="J147" s="205"/>
      <c r="K147" s="205"/>
      <c r="L147" s="205"/>
      <c r="M147" s="205"/>
      <c r="N147" s="205"/>
      <c r="O147" s="205"/>
      <c r="P147" s="205"/>
      <c r="Q147" s="205"/>
      <c r="R147" s="205"/>
      <c r="S147" s="205"/>
      <c r="T147" s="205"/>
      <c r="U147" s="205"/>
      <c r="V147" s="205"/>
      <c r="W147" s="205"/>
      <c r="X147" s="205"/>
      <c r="Y147" s="205"/>
    </row>
    <row r="148" spans="1:25" ht="12" customHeight="1" x14ac:dyDescent="0.2">
      <c r="A148" s="205"/>
      <c r="B148" s="205"/>
      <c r="C148" s="205"/>
      <c r="D148" s="205"/>
      <c r="E148" s="205"/>
      <c r="F148" s="205"/>
      <c r="G148" s="205"/>
      <c r="H148" s="205"/>
      <c r="I148" s="205"/>
      <c r="J148" s="205"/>
      <c r="K148" s="205"/>
      <c r="L148" s="205"/>
      <c r="M148" s="205"/>
      <c r="N148" s="205"/>
      <c r="O148" s="205"/>
      <c r="P148" s="205"/>
      <c r="Q148" s="205"/>
      <c r="R148" s="205"/>
      <c r="S148" s="205"/>
      <c r="T148" s="205"/>
      <c r="U148" s="205"/>
      <c r="V148" s="205"/>
      <c r="W148" s="205"/>
      <c r="X148" s="205"/>
      <c r="Y148" s="205"/>
    </row>
    <row r="149" spans="1:25" ht="12" customHeight="1" x14ac:dyDescent="0.2">
      <c r="A149" s="205"/>
      <c r="B149" s="205"/>
      <c r="C149" s="205"/>
      <c r="D149" s="205"/>
      <c r="E149" s="205"/>
      <c r="F149" s="205"/>
      <c r="G149" s="205"/>
      <c r="H149" s="205"/>
      <c r="I149" s="205"/>
      <c r="J149" s="205"/>
      <c r="K149" s="205"/>
      <c r="L149" s="205"/>
      <c r="M149" s="205"/>
      <c r="N149" s="205"/>
      <c r="O149" s="205"/>
      <c r="P149" s="205"/>
      <c r="Q149" s="205"/>
      <c r="R149" s="205"/>
      <c r="S149" s="205"/>
      <c r="T149" s="205"/>
      <c r="U149" s="205"/>
      <c r="V149" s="205"/>
      <c r="W149" s="205"/>
      <c r="X149" s="205"/>
      <c r="Y149" s="205"/>
    </row>
    <row r="150" spans="1:25" ht="12" customHeight="1" x14ac:dyDescent="0.2">
      <c r="A150" s="205"/>
      <c r="B150" s="205"/>
      <c r="C150" s="205"/>
      <c r="D150" s="205"/>
      <c r="E150" s="205"/>
      <c r="F150" s="205"/>
      <c r="G150" s="205"/>
      <c r="H150" s="205"/>
      <c r="I150" s="205"/>
      <c r="J150" s="205"/>
      <c r="K150" s="205"/>
      <c r="L150" s="205"/>
      <c r="M150" s="205"/>
      <c r="N150" s="205"/>
      <c r="O150" s="205"/>
      <c r="P150" s="205"/>
      <c r="Q150" s="205"/>
      <c r="R150" s="205"/>
      <c r="S150" s="205"/>
      <c r="T150" s="205"/>
      <c r="U150" s="205"/>
      <c r="V150" s="205"/>
      <c r="W150" s="205"/>
      <c r="X150" s="205"/>
      <c r="Y150" s="205"/>
    </row>
    <row r="151" spans="1:25" ht="12" customHeight="1" x14ac:dyDescent="0.2">
      <c r="A151" s="205"/>
      <c r="B151" s="205"/>
      <c r="C151" s="205"/>
      <c r="D151" s="205"/>
      <c r="E151" s="205"/>
      <c r="F151" s="205"/>
      <c r="G151" s="205"/>
      <c r="H151" s="205"/>
      <c r="I151" s="205"/>
      <c r="J151" s="205"/>
      <c r="K151" s="205"/>
      <c r="L151" s="205"/>
      <c r="M151" s="205"/>
      <c r="N151" s="205"/>
      <c r="O151" s="205"/>
      <c r="P151" s="205"/>
      <c r="Q151" s="205"/>
      <c r="R151" s="205"/>
      <c r="S151" s="205"/>
      <c r="T151" s="205"/>
      <c r="U151" s="205"/>
      <c r="V151" s="205"/>
      <c r="W151" s="205"/>
      <c r="X151" s="205"/>
      <c r="Y151" s="205"/>
    </row>
    <row r="152" spans="1:25" ht="12" customHeight="1" x14ac:dyDescent="0.2">
      <c r="A152" s="205"/>
      <c r="B152" s="401"/>
      <c r="C152" s="460"/>
      <c r="D152" s="403"/>
      <c r="E152" s="315"/>
      <c r="F152" s="205"/>
      <c r="G152" s="205"/>
      <c r="H152" s="205"/>
      <c r="I152" s="205"/>
      <c r="J152" s="205"/>
      <c r="K152" s="205"/>
      <c r="L152" s="205"/>
      <c r="M152" s="205"/>
      <c r="N152" s="205"/>
      <c r="O152" s="205"/>
      <c r="P152" s="205"/>
      <c r="Q152" s="205"/>
      <c r="R152" s="205"/>
      <c r="S152" s="205"/>
      <c r="T152" s="205"/>
      <c r="U152" s="205"/>
      <c r="V152" s="205"/>
      <c r="W152" s="205"/>
      <c r="X152" s="205"/>
      <c r="Y152" s="205"/>
    </row>
    <row r="153" spans="1:25" ht="12" customHeight="1" x14ac:dyDescent="0.2">
      <c r="A153" s="205"/>
      <c r="B153" s="401"/>
      <c r="C153" s="460"/>
      <c r="D153" s="403"/>
      <c r="E153" s="315"/>
      <c r="F153" s="205"/>
      <c r="G153" s="205"/>
      <c r="H153" s="205"/>
      <c r="I153" s="205"/>
      <c r="J153" s="205"/>
      <c r="K153" s="205"/>
      <c r="L153" s="205"/>
      <c r="M153" s="205"/>
      <c r="N153" s="205"/>
      <c r="O153" s="205"/>
      <c r="P153" s="205"/>
      <c r="Q153" s="205"/>
      <c r="R153" s="205"/>
      <c r="S153" s="205"/>
      <c r="T153" s="205"/>
      <c r="U153" s="205"/>
      <c r="V153" s="205"/>
      <c r="W153" s="205"/>
      <c r="X153" s="205"/>
      <c r="Y153" s="205"/>
    </row>
    <row r="154" spans="1:25" ht="12" customHeight="1" x14ac:dyDescent="0.2">
      <c r="A154" s="205"/>
      <c r="B154" s="401"/>
      <c r="C154" s="460"/>
      <c r="D154" s="403"/>
      <c r="E154" s="315"/>
      <c r="F154" s="205"/>
      <c r="G154" s="205"/>
      <c r="H154" s="205"/>
      <c r="I154" s="205"/>
      <c r="J154" s="205"/>
      <c r="K154" s="205"/>
      <c r="L154" s="205"/>
      <c r="M154" s="205"/>
      <c r="N154" s="205"/>
      <c r="O154" s="205"/>
      <c r="P154" s="205"/>
      <c r="Q154" s="205"/>
      <c r="R154" s="205"/>
      <c r="S154" s="205"/>
      <c r="T154" s="205"/>
      <c r="U154" s="205"/>
      <c r="V154" s="205"/>
      <c r="W154" s="205"/>
      <c r="X154" s="205"/>
      <c r="Y154" s="205"/>
    </row>
    <row r="155" spans="1:25" ht="12" customHeight="1" x14ac:dyDescent="0.2">
      <c r="A155" s="205"/>
      <c r="B155" s="401"/>
      <c r="C155" s="460"/>
      <c r="D155" s="403"/>
      <c r="E155" s="315"/>
      <c r="F155" s="205"/>
      <c r="G155" s="205"/>
      <c r="H155" s="205"/>
      <c r="I155" s="205"/>
      <c r="J155" s="205"/>
      <c r="K155" s="205"/>
      <c r="L155" s="205"/>
      <c r="M155" s="205"/>
      <c r="N155" s="205"/>
      <c r="O155" s="205"/>
      <c r="P155" s="205"/>
      <c r="Q155" s="205"/>
      <c r="R155" s="205"/>
      <c r="S155" s="205"/>
      <c r="T155" s="205"/>
      <c r="U155" s="205"/>
      <c r="V155" s="205"/>
      <c r="W155" s="205"/>
      <c r="X155" s="205"/>
      <c r="Y155" s="205"/>
    </row>
    <row r="156" spans="1:25" ht="12" customHeight="1" x14ac:dyDescent="0.2">
      <c r="A156" s="205"/>
      <c r="B156" s="401"/>
      <c r="C156" s="460"/>
      <c r="D156" s="403"/>
      <c r="E156" s="315"/>
      <c r="F156" s="205"/>
      <c r="G156" s="205"/>
      <c r="H156" s="205"/>
      <c r="I156" s="205"/>
      <c r="J156" s="205"/>
      <c r="K156" s="205"/>
      <c r="L156" s="205"/>
      <c r="M156" s="205"/>
      <c r="N156" s="205"/>
      <c r="O156" s="205"/>
      <c r="P156" s="205"/>
      <c r="Q156" s="205"/>
      <c r="R156" s="205"/>
      <c r="S156" s="205"/>
      <c r="T156" s="205"/>
      <c r="U156" s="205"/>
      <c r="V156" s="205"/>
      <c r="W156" s="205"/>
      <c r="X156" s="205"/>
      <c r="Y156" s="205"/>
    </row>
    <row r="157" spans="1:25" ht="12" customHeight="1" x14ac:dyDescent="0.2">
      <c r="A157" s="205"/>
      <c r="B157" s="401"/>
      <c r="C157" s="460"/>
      <c r="D157" s="403"/>
      <c r="E157" s="315"/>
      <c r="F157" s="205"/>
      <c r="G157" s="205"/>
      <c r="H157" s="205"/>
      <c r="I157" s="205"/>
      <c r="J157" s="205"/>
      <c r="K157" s="205"/>
      <c r="L157" s="205"/>
      <c r="M157" s="205"/>
      <c r="N157" s="205"/>
      <c r="O157" s="205"/>
      <c r="P157" s="205"/>
      <c r="Q157" s="205"/>
      <c r="R157" s="205"/>
      <c r="S157" s="205"/>
      <c r="T157" s="205"/>
      <c r="U157" s="205"/>
      <c r="V157" s="205"/>
      <c r="W157" s="205"/>
      <c r="X157" s="205"/>
      <c r="Y157" s="205"/>
    </row>
    <row r="158" spans="1:25" ht="12" customHeight="1" x14ac:dyDescent="0.2">
      <c r="A158" s="205"/>
      <c r="B158" s="401"/>
      <c r="C158" s="460"/>
      <c r="D158" s="403"/>
      <c r="E158" s="315"/>
      <c r="F158" s="205"/>
      <c r="G158" s="205"/>
      <c r="H158" s="205"/>
      <c r="I158" s="205"/>
      <c r="J158" s="205"/>
      <c r="K158" s="205"/>
      <c r="L158" s="205"/>
      <c r="M158" s="205"/>
      <c r="N158" s="205"/>
      <c r="O158" s="205"/>
      <c r="P158" s="205"/>
      <c r="Q158" s="205"/>
      <c r="R158" s="205"/>
      <c r="S158" s="205"/>
      <c r="T158" s="205"/>
      <c r="U158" s="205"/>
      <c r="V158" s="205"/>
      <c r="W158" s="205"/>
      <c r="X158" s="205"/>
      <c r="Y158" s="205"/>
    </row>
    <row r="159" spans="1:25" ht="12" customHeight="1" x14ac:dyDescent="0.2">
      <c r="A159" s="205"/>
      <c r="B159" s="401"/>
      <c r="C159" s="460"/>
      <c r="D159" s="403"/>
      <c r="E159" s="315"/>
      <c r="F159" s="205"/>
      <c r="G159" s="205"/>
      <c r="H159" s="205"/>
      <c r="I159" s="205"/>
      <c r="J159" s="205"/>
      <c r="K159" s="205"/>
      <c r="L159" s="205"/>
      <c r="M159" s="205"/>
      <c r="N159" s="205"/>
      <c r="O159" s="205"/>
      <c r="P159" s="205"/>
      <c r="Q159" s="205"/>
      <c r="R159" s="205"/>
      <c r="S159" s="205"/>
      <c r="T159" s="205"/>
      <c r="U159" s="205"/>
      <c r="V159" s="205"/>
      <c r="W159" s="205"/>
      <c r="X159" s="205"/>
      <c r="Y159" s="205"/>
    </row>
    <row r="160" spans="1:25" ht="12" customHeight="1" x14ac:dyDescent="0.2">
      <c r="A160" s="205"/>
      <c r="B160" s="401"/>
      <c r="C160" s="460"/>
      <c r="D160" s="403"/>
      <c r="E160" s="315"/>
      <c r="F160" s="205"/>
      <c r="G160" s="205"/>
      <c r="H160" s="205"/>
      <c r="I160" s="205"/>
      <c r="J160" s="205"/>
      <c r="K160" s="205"/>
      <c r="L160" s="205"/>
      <c r="M160" s="205"/>
      <c r="N160" s="205"/>
      <c r="O160" s="205"/>
      <c r="P160" s="205"/>
      <c r="Q160" s="205"/>
      <c r="R160" s="205"/>
      <c r="S160" s="205"/>
      <c r="T160" s="205"/>
      <c r="U160" s="205"/>
      <c r="V160" s="205"/>
      <c r="W160" s="205"/>
      <c r="X160" s="205"/>
      <c r="Y160" s="205"/>
    </row>
    <row r="161" spans="1:25" ht="12" customHeight="1" x14ac:dyDescent="0.2">
      <c r="A161" s="205"/>
      <c r="B161" s="401"/>
      <c r="C161" s="460"/>
      <c r="D161" s="403"/>
      <c r="E161" s="315"/>
      <c r="F161" s="205"/>
      <c r="G161" s="205"/>
      <c r="H161" s="205"/>
      <c r="I161" s="205"/>
      <c r="J161" s="205"/>
      <c r="K161" s="205"/>
      <c r="L161" s="205"/>
      <c r="M161" s="205"/>
      <c r="N161" s="205"/>
      <c r="O161" s="205"/>
      <c r="P161" s="205"/>
      <c r="Q161" s="205"/>
      <c r="R161" s="205"/>
      <c r="S161" s="205"/>
      <c r="T161" s="205"/>
      <c r="U161" s="205"/>
      <c r="V161" s="205"/>
      <c r="W161" s="205"/>
      <c r="X161" s="205"/>
      <c r="Y161" s="205"/>
    </row>
    <row r="162" spans="1:25" ht="12" customHeight="1" x14ac:dyDescent="0.2">
      <c r="A162" s="205"/>
      <c r="B162" s="401"/>
      <c r="C162" s="460"/>
      <c r="D162" s="403"/>
      <c r="E162" s="315"/>
      <c r="F162" s="205"/>
      <c r="G162" s="205"/>
      <c r="H162" s="205"/>
      <c r="I162" s="205"/>
      <c r="J162" s="205"/>
      <c r="K162" s="205"/>
      <c r="L162" s="205"/>
      <c r="M162" s="205"/>
      <c r="N162" s="205"/>
      <c r="O162" s="205"/>
      <c r="P162" s="205"/>
      <c r="Q162" s="205"/>
      <c r="R162" s="205"/>
      <c r="S162" s="205"/>
      <c r="T162" s="205"/>
      <c r="U162" s="205"/>
      <c r="V162" s="205"/>
      <c r="W162" s="205"/>
      <c r="X162" s="205"/>
      <c r="Y162" s="205"/>
    </row>
    <row r="163" spans="1:25" ht="12" customHeight="1" x14ac:dyDescent="0.2">
      <c r="A163" s="205"/>
      <c r="B163" s="401"/>
      <c r="C163" s="460"/>
      <c r="D163" s="403"/>
      <c r="E163" s="315"/>
      <c r="F163" s="205"/>
      <c r="G163" s="205"/>
      <c r="H163" s="205"/>
      <c r="I163" s="205"/>
      <c r="J163" s="205"/>
      <c r="K163" s="205"/>
      <c r="L163" s="205"/>
      <c r="M163" s="205"/>
      <c r="N163" s="205"/>
      <c r="O163" s="205"/>
      <c r="P163" s="205"/>
      <c r="Q163" s="205"/>
      <c r="R163" s="205"/>
      <c r="S163" s="205"/>
      <c r="T163" s="205"/>
      <c r="U163" s="205"/>
      <c r="V163" s="205"/>
      <c r="W163" s="205"/>
      <c r="X163" s="205"/>
      <c r="Y163" s="205"/>
    </row>
    <row r="164" spans="1:25" ht="12" customHeight="1" x14ac:dyDescent="0.2">
      <c r="A164" s="205"/>
      <c r="B164" s="401"/>
      <c r="C164" s="460"/>
      <c r="D164" s="403"/>
      <c r="E164" s="315"/>
      <c r="F164" s="205"/>
      <c r="G164" s="205"/>
      <c r="H164" s="205"/>
      <c r="I164" s="205"/>
      <c r="J164" s="205"/>
      <c r="K164" s="205"/>
      <c r="L164" s="205"/>
      <c r="M164" s="205"/>
      <c r="N164" s="205"/>
      <c r="O164" s="205"/>
      <c r="P164" s="205"/>
      <c r="Q164" s="205"/>
      <c r="R164" s="205"/>
      <c r="S164" s="205"/>
      <c r="T164" s="205"/>
      <c r="U164" s="205"/>
      <c r="V164" s="205"/>
      <c r="W164" s="205"/>
      <c r="X164" s="205"/>
      <c r="Y164" s="205"/>
    </row>
    <row r="165" spans="1:25" ht="12" customHeight="1" x14ac:dyDescent="0.2">
      <c r="A165" s="205"/>
      <c r="B165" s="401"/>
      <c r="C165" s="460"/>
      <c r="D165" s="403"/>
      <c r="E165" s="315"/>
      <c r="F165" s="205"/>
      <c r="G165" s="205"/>
      <c r="H165" s="205"/>
      <c r="I165" s="205"/>
      <c r="J165" s="205"/>
      <c r="K165" s="205"/>
      <c r="L165" s="205"/>
      <c r="M165" s="205"/>
      <c r="N165" s="205"/>
      <c r="O165" s="205"/>
      <c r="P165" s="205"/>
      <c r="Q165" s="205"/>
      <c r="R165" s="205"/>
      <c r="S165" s="205"/>
      <c r="T165" s="205"/>
      <c r="U165" s="205"/>
      <c r="V165" s="205"/>
      <c r="W165" s="205"/>
      <c r="X165" s="205"/>
      <c r="Y165" s="205"/>
    </row>
    <row r="166" spans="1:25" ht="12" customHeight="1" x14ac:dyDescent="0.2">
      <c r="A166" s="205"/>
      <c r="B166" s="401"/>
      <c r="C166" s="460"/>
      <c r="D166" s="403"/>
      <c r="E166" s="315"/>
      <c r="F166" s="205"/>
      <c r="G166" s="205"/>
      <c r="H166" s="205"/>
      <c r="I166" s="205"/>
      <c r="J166" s="205"/>
      <c r="K166" s="205"/>
      <c r="L166" s="205"/>
      <c r="M166" s="205"/>
      <c r="N166" s="205"/>
      <c r="O166" s="205"/>
      <c r="P166" s="205"/>
      <c r="Q166" s="205"/>
      <c r="R166" s="205"/>
      <c r="S166" s="205"/>
      <c r="T166" s="205"/>
      <c r="U166" s="205"/>
      <c r="V166" s="205"/>
      <c r="W166" s="205"/>
      <c r="X166" s="205"/>
      <c r="Y166" s="205"/>
    </row>
    <row r="167" spans="1:25" ht="12" customHeight="1" x14ac:dyDescent="0.2">
      <c r="A167" s="205"/>
      <c r="B167" s="401"/>
      <c r="C167" s="460"/>
      <c r="D167" s="403"/>
      <c r="E167" s="315"/>
      <c r="F167" s="205"/>
      <c r="G167" s="205"/>
      <c r="H167" s="205"/>
      <c r="I167" s="205"/>
      <c r="J167" s="205"/>
      <c r="K167" s="205"/>
      <c r="L167" s="205"/>
      <c r="M167" s="205"/>
      <c r="N167" s="205"/>
      <c r="O167" s="205"/>
      <c r="P167" s="205"/>
      <c r="Q167" s="205"/>
      <c r="R167" s="205"/>
      <c r="S167" s="205"/>
      <c r="T167" s="205"/>
      <c r="U167" s="205"/>
      <c r="V167" s="205"/>
      <c r="W167" s="205"/>
      <c r="X167" s="205"/>
      <c r="Y167" s="205"/>
    </row>
    <row r="168" spans="1:25" ht="12" customHeight="1" x14ac:dyDescent="0.2">
      <c r="A168" s="205"/>
      <c r="B168" s="401"/>
      <c r="C168" s="460"/>
      <c r="D168" s="403"/>
      <c r="E168" s="315"/>
      <c r="F168" s="205"/>
      <c r="G168" s="205"/>
      <c r="H168" s="205"/>
      <c r="I168" s="205"/>
      <c r="J168" s="205"/>
      <c r="K168" s="205"/>
      <c r="L168" s="205"/>
      <c r="M168" s="205"/>
      <c r="N168" s="205"/>
      <c r="O168" s="205"/>
      <c r="P168" s="205"/>
      <c r="Q168" s="205"/>
      <c r="R168" s="205"/>
      <c r="S168" s="205"/>
      <c r="T168" s="205"/>
      <c r="U168" s="205"/>
      <c r="V168" s="205"/>
      <c r="W168" s="205"/>
      <c r="X168" s="205"/>
      <c r="Y168" s="205"/>
    </row>
    <row r="169" spans="1:25" ht="12" customHeight="1" x14ac:dyDescent="0.2">
      <c r="A169" s="205"/>
      <c r="B169" s="401"/>
      <c r="C169" s="460"/>
      <c r="D169" s="403"/>
      <c r="E169" s="315"/>
      <c r="F169" s="205"/>
      <c r="G169" s="205"/>
      <c r="H169" s="205"/>
      <c r="I169" s="205"/>
      <c r="J169" s="205"/>
      <c r="K169" s="205"/>
      <c r="L169" s="205"/>
      <c r="M169" s="205"/>
      <c r="N169" s="205"/>
      <c r="O169" s="205"/>
      <c r="P169" s="205"/>
      <c r="Q169" s="205"/>
      <c r="R169" s="205"/>
      <c r="S169" s="205"/>
      <c r="T169" s="205"/>
      <c r="U169" s="205"/>
      <c r="V169" s="205"/>
      <c r="W169" s="205"/>
      <c r="X169" s="205"/>
      <c r="Y169" s="205"/>
    </row>
    <row r="170" spans="1:25" ht="12" customHeight="1" x14ac:dyDescent="0.2">
      <c r="A170" s="205"/>
      <c r="B170" s="401"/>
      <c r="C170" s="460"/>
      <c r="D170" s="403"/>
      <c r="E170" s="315"/>
      <c r="F170" s="205"/>
      <c r="G170" s="205"/>
      <c r="H170" s="205"/>
      <c r="I170" s="205"/>
      <c r="J170" s="205"/>
      <c r="K170" s="205"/>
      <c r="L170" s="205"/>
      <c r="M170" s="205"/>
      <c r="N170" s="205"/>
      <c r="O170" s="205"/>
      <c r="P170" s="205"/>
      <c r="Q170" s="205"/>
      <c r="R170" s="205"/>
      <c r="S170" s="205"/>
      <c r="T170" s="205"/>
      <c r="U170" s="205"/>
      <c r="V170" s="205"/>
      <c r="W170" s="205"/>
      <c r="X170" s="205"/>
      <c r="Y170" s="205"/>
    </row>
    <row r="171" spans="1:25" ht="12" customHeight="1" x14ac:dyDescent="0.2">
      <c r="A171" s="205"/>
      <c r="B171" s="401"/>
      <c r="C171" s="460"/>
      <c r="D171" s="403"/>
      <c r="E171" s="315"/>
      <c r="F171" s="205"/>
      <c r="G171" s="205"/>
      <c r="H171" s="205"/>
      <c r="I171" s="205"/>
      <c r="J171" s="205"/>
      <c r="K171" s="205"/>
      <c r="L171" s="205"/>
      <c r="M171" s="205"/>
      <c r="N171" s="205"/>
      <c r="O171" s="205"/>
      <c r="P171" s="205"/>
      <c r="Q171" s="205"/>
      <c r="R171" s="205"/>
      <c r="S171" s="205"/>
      <c r="T171" s="205"/>
      <c r="U171" s="205"/>
      <c r="V171" s="205"/>
      <c r="W171" s="205"/>
      <c r="X171" s="205"/>
      <c r="Y171" s="205"/>
    </row>
    <row r="172" spans="1:25" ht="12" customHeight="1" x14ac:dyDescent="0.2">
      <c r="A172" s="205"/>
      <c r="B172" s="401"/>
      <c r="C172" s="460"/>
      <c r="D172" s="403"/>
      <c r="E172" s="315"/>
      <c r="F172" s="205"/>
      <c r="G172" s="205"/>
      <c r="H172" s="205"/>
      <c r="I172" s="205"/>
      <c r="J172" s="205"/>
      <c r="K172" s="205"/>
      <c r="L172" s="205"/>
      <c r="M172" s="205"/>
      <c r="N172" s="205"/>
      <c r="O172" s="205"/>
      <c r="P172" s="205"/>
      <c r="Q172" s="205"/>
      <c r="R172" s="205"/>
      <c r="S172" s="205"/>
      <c r="T172" s="205"/>
      <c r="U172" s="205"/>
      <c r="V172" s="205"/>
      <c r="W172" s="205"/>
      <c r="X172" s="205"/>
      <c r="Y172" s="205"/>
    </row>
    <row r="173" spans="1:25" ht="12" customHeight="1" x14ac:dyDescent="0.2">
      <c r="A173" s="205"/>
      <c r="B173" s="401"/>
      <c r="C173" s="460"/>
      <c r="D173" s="403"/>
      <c r="E173" s="315"/>
      <c r="F173" s="205"/>
      <c r="G173" s="205"/>
      <c r="H173" s="205"/>
      <c r="I173" s="205"/>
      <c r="J173" s="205"/>
      <c r="K173" s="205"/>
      <c r="L173" s="205"/>
      <c r="M173" s="205"/>
      <c r="N173" s="205"/>
      <c r="O173" s="205"/>
      <c r="P173" s="205"/>
      <c r="Q173" s="205"/>
      <c r="R173" s="205"/>
      <c r="S173" s="205"/>
      <c r="T173" s="205"/>
      <c r="U173" s="205"/>
      <c r="V173" s="205"/>
      <c r="W173" s="205"/>
      <c r="X173" s="205"/>
      <c r="Y173" s="205"/>
    </row>
    <row r="174" spans="1:25" ht="12" customHeight="1" x14ac:dyDescent="0.2">
      <c r="A174" s="205"/>
      <c r="B174" s="401"/>
      <c r="C174" s="460"/>
      <c r="D174" s="403"/>
      <c r="E174" s="315"/>
      <c r="F174" s="205"/>
      <c r="G174" s="205"/>
      <c r="H174" s="205"/>
      <c r="I174" s="205"/>
      <c r="J174" s="205"/>
      <c r="K174" s="205"/>
      <c r="L174" s="205"/>
      <c r="M174" s="205"/>
      <c r="N174" s="205"/>
      <c r="O174" s="205"/>
      <c r="P174" s="205"/>
      <c r="Q174" s="205"/>
      <c r="R174" s="205"/>
      <c r="S174" s="205"/>
      <c r="T174" s="205"/>
      <c r="U174" s="205"/>
      <c r="V174" s="205"/>
      <c r="W174" s="205"/>
      <c r="X174" s="205"/>
      <c r="Y174" s="205"/>
    </row>
    <row r="175" spans="1:25" ht="12" customHeight="1" x14ac:dyDescent="0.2">
      <c r="A175" s="205"/>
      <c r="B175" s="401"/>
      <c r="C175" s="460"/>
      <c r="D175" s="403"/>
      <c r="E175" s="315"/>
      <c r="F175" s="205"/>
      <c r="G175" s="205"/>
      <c r="H175" s="205"/>
      <c r="I175" s="205"/>
      <c r="J175" s="205"/>
      <c r="K175" s="205"/>
      <c r="L175" s="205"/>
      <c r="M175" s="205"/>
      <c r="N175" s="205"/>
      <c r="O175" s="205"/>
      <c r="P175" s="205"/>
      <c r="Q175" s="205"/>
      <c r="R175" s="205"/>
      <c r="S175" s="205"/>
      <c r="T175" s="205"/>
      <c r="U175" s="205"/>
      <c r="V175" s="205"/>
      <c r="W175" s="205"/>
      <c r="X175" s="205"/>
      <c r="Y175" s="205"/>
    </row>
    <row r="176" spans="1:25" ht="12" customHeight="1" x14ac:dyDescent="0.2">
      <c r="A176" s="205"/>
      <c r="B176" s="401"/>
      <c r="C176" s="460"/>
      <c r="D176" s="403"/>
      <c r="E176" s="315"/>
      <c r="F176" s="205"/>
      <c r="G176" s="205"/>
      <c r="H176" s="205"/>
      <c r="I176" s="205"/>
      <c r="J176" s="205"/>
      <c r="K176" s="205"/>
      <c r="L176" s="205"/>
      <c r="M176" s="205"/>
      <c r="N176" s="205"/>
      <c r="O176" s="205"/>
      <c r="P176" s="205"/>
      <c r="Q176" s="205"/>
      <c r="R176" s="205"/>
      <c r="S176" s="205"/>
      <c r="T176" s="205"/>
      <c r="U176" s="205"/>
      <c r="V176" s="205"/>
      <c r="W176" s="205"/>
      <c r="X176" s="205"/>
      <c r="Y176" s="205"/>
    </row>
    <row r="177" spans="1:25" ht="12" customHeight="1" x14ac:dyDescent="0.2">
      <c r="A177" s="205"/>
      <c r="B177" s="401"/>
      <c r="C177" s="460"/>
      <c r="D177" s="403"/>
      <c r="E177" s="315"/>
      <c r="F177" s="205"/>
      <c r="G177" s="205"/>
      <c r="H177" s="205"/>
      <c r="I177" s="205"/>
      <c r="J177" s="205"/>
      <c r="K177" s="205"/>
      <c r="L177" s="205"/>
      <c r="M177" s="205"/>
      <c r="N177" s="205"/>
      <c r="O177" s="205"/>
      <c r="P177" s="205"/>
      <c r="Q177" s="205"/>
      <c r="R177" s="205"/>
      <c r="S177" s="205"/>
      <c r="T177" s="205"/>
      <c r="U177" s="205"/>
      <c r="V177" s="205"/>
      <c r="W177" s="205"/>
      <c r="X177" s="205"/>
      <c r="Y177" s="205"/>
    </row>
    <row r="178" spans="1:25" ht="12" customHeight="1" x14ac:dyDescent="0.2">
      <c r="A178" s="205"/>
      <c r="B178" s="401"/>
      <c r="C178" s="460"/>
      <c r="D178" s="403"/>
      <c r="E178" s="315"/>
      <c r="F178" s="205"/>
      <c r="G178" s="205"/>
      <c r="H178" s="205"/>
      <c r="I178" s="205"/>
      <c r="J178" s="205"/>
      <c r="K178" s="205"/>
      <c r="L178" s="205"/>
      <c r="M178" s="205"/>
      <c r="N178" s="205"/>
      <c r="O178" s="205"/>
      <c r="P178" s="205"/>
      <c r="Q178" s="205"/>
      <c r="R178" s="205"/>
      <c r="S178" s="205"/>
      <c r="T178" s="205"/>
      <c r="U178" s="205"/>
      <c r="V178" s="205"/>
      <c r="W178" s="205"/>
      <c r="X178" s="205"/>
      <c r="Y178" s="205"/>
    </row>
    <row r="179" spans="1:25" ht="12" customHeight="1" x14ac:dyDescent="0.2">
      <c r="A179" s="205"/>
      <c r="B179" s="401"/>
      <c r="C179" s="460"/>
      <c r="D179" s="403"/>
      <c r="E179" s="315"/>
      <c r="F179" s="205"/>
      <c r="G179" s="205"/>
      <c r="H179" s="205"/>
      <c r="I179" s="205"/>
      <c r="J179" s="205"/>
      <c r="K179" s="205"/>
      <c r="L179" s="205"/>
      <c r="M179" s="205"/>
      <c r="N179" s="205"/>
      <c r="O179" s="205"/>
      <c r="P179" s="205"/>
      <c r="Q179" s="205"/>
      <c r="R179" s="205"/>
      <c r="S179" s="205"/>
      <c r="T179" s="205"/>
      <c r="U179" s="205"/>
      <c r="V179" s="205"/>
      <c r="W179" s="205"/>
      <c r="X179" s="205"/>
      <c r="Y179" s="205"/>
    </row>
    <row r="180" spans="1:25" ht="12" customHeight="1" x14ac:dyDescent="0.2">
      <c r="A180" s="205"/>
      <c r="B180" s="401"/>
      <c r="C180" s="460"/>
      <c r="D180" s="403"/>
      <c r="E180" s="315"/>
      <c r="F180" s="205"/>
      <c r="G180" s="205"/>
      <c r="H180" s="205"/>
      <c r="I180" s="205"/>
      <c r="J180" s="205"/>
      <c r="K180" s="205"/>
      <c r="L180" s="205"/>
      <c r="M180" s="205"/>
      <c r="N180" s="205"/>
      <c r="O180" s="205"/>
      <c r="P180" s="205"/>
      <c r="Q180" s="205"/>
      <c r="R180" s="205"/>
      <c r="S180" s="205"/>
      <c r="T180" s="205"/>
      <c r="U180" s="205"/>
      <c r="V180" s="205"/>
      <c r="W180" s="205"/>
      <c r="X180" s="205"/>
      <c r="Y180" s="205"/>
    </row>
    <row r="181" spans="1:25" ht="12" customHeight="1" x14ac:dyDescent="0.2">
      <c r="A181" s="205"/>
      <c r="B181" s="401"/>
      <c r="C181" s="460"/>
      <c r="D181" s="403"/>
      <c r="E181" s="315"/>
      <c r="F181" s="205"/>
      <c r="G181" s="205"/>
      <c r="H181" s="205"/>
      <c r="I181" s="205"/>
      <c r="J181" s="205"/>
      <c r="K181" s="205"/>
      <c r="L181" s="205"/>
      <c r="M181" s="205"/>
      <c r="N181" s="205"/>
      <c r="O181" s="205"/>
      <c r="P181" s="205"/>
      <c r="Q181" s="205"/>
      <c r="R181" s="205"/>
      <c r="S181" s="205"/>
      <c r="T181" s="205"/>
      <c r="U181" s="205"/>
      <c r="V181" s="205"/>
      <c r="W181" s="205"/>
      <c r="X181" s="205"/>
      <c r="Y181" s="205"/>
    </row>
    <row r="182" spans="1:25" ht="12" customHeight="1" x14ac:dyDescent="0.2">
      <c r="A182" s="205"/>
      <c r="B182" s="401"/>
      <c r="C182" s="460"/>
      <c r="D182" s="403"/>
      <c r="E182" s="315"/>
      <c r="F182" s="205"/>
      <c r="G182" s="205"/>
      <c r="H182" s="205"/>
      <c r="I182" s="205"/>
      <c r="J182" s="205"/>
      <c r="K182" s="205"/>
      <c r="L182" s="205"/>
      <c r="M182" s="205"/>
      <c r="N182" s="205"/>
      <c r="O182" s="205"/>
      <c r="P182" s="205"/>
      <c r="Q182" s="205"/>
      <c r="R182" s="205"/>
      <c r="S182" s="205"/>
      <c r="T182" s="205"/>
      <c r="U182" s="205"/>
      <c r="V182" s="205"/>
      <c r="W182" s="205"/>
      <c r="X182" s="205"/>
      <c r="Y182" s="205"/>
    </row>
    <row r="183" spans="1:25" ht="12" customHeight="1" x14ac:dyDescent="0.2">
      <c r="A183" s="205"/>
      <c r="B183" s="401"/>
      <c r="C183" s="460"/>
      <c r="D183" s="403"/>
      <c r="E183" s="315"/>
      <c r="F183" s="205"/>
      <c r="G183" s="205"/>
      <c r="H183" s="205"/>
      <c r="I183" s="205"/>
      <c r="J183" s="205"/>
      <c r="K183" s="205"/>
      <c r="L183" s="205"/>
      <c r="M183" s="205"/>
      <c r="N183" s="205"/>
      <c r="O183" s="205"/>
      <c r="P183" s="205"/>
      <c r="Q183" s="205"/>
      <c r="R183" s="205"/>
      <c r="S183" s="205"/>
      <c r="T183" s="205"/>
      <c r="U183" s="205"/>
      <c r="V183" s="205"/>
      <c r="W183" s="205"/>
      <c r="X183" s="205"/>
      <c r="Y183" s="205"/>
    </row>
    <row r="184" spans="1:25" ht="12" customHeight="1" x14ac:dyDescent="0.2">
      <c r="A184" s="205"/>
      <c r="B184" s="401"/>
      <c r="C184" s="460"/>
      <c r="D184" s="403"/>
      <c r="E184" s="315"/>
      <c r="F184" s="205"/>
      <c r="G184" s="205"/>
      <c r="H184" s="205"/>
      <c r="I184" s="205"/>
      <c r="J184" s="205"/>
      <c r="K184" s="205"/>
      <c r="L184" s="205"/>
      <c r="M184" s="205"/>
      <c r="N184" s="205"/>
      <c r="O184" s="205"/>
      <c r="P184" s="205"/>
      <c r="Q184" s="205"/>
      <c r="R184" s="205"/>
      <c r="S184" s="205"/>
      <c r="T184" s="205"/>
      <c r="U184" s="205"/>
      <c r="V184" s="205"/>
      <c r="W184" s="205"/>
      <c r="X184" s="205"/>
      <c r="Y184" s="205"/>
    </row>
    <row r="185" spans="1:25" ht="12" customHeight="1" x14ac:dyDescent="0.2">
      <c r="A185" s="205"/>
      <c r="B185" s="401"/>
      <c r="C185" s="460"/>
      <c r="D185" s="403"/>
      <c r="E185" s="315"/>
      <c r="F185" s="205"/>
      <c r="G185" s="205"/>
      <c r="H185" s="205"/>
      <c r="I185" s="205"/>
      <c r="J185" s="205"/>
      <c r="K185" s="205"/>
      <c r="L185" s="205"/>
      <c r="M185" s="205"/>
      <c r="N185" s="205"/>
      <c r="O185" s="205"/>
      <c r="P185" s="205"/>
      <c r="Q185" s="205"/>
      <c r="R185" s="205"/>
      <c r="S185" s="205"/>
      <c r="T185" s="205"/>
      <c r="U185" s="205"/>
      <c r="V185" s="205"/>
      <c r="W185" s="205"/>
      <c r="X185" s="205"/>
      <c r="Y185" s="205"/>
    </row>
    <row r="186" spans="1:25" ht="12" customHeight="1" x14ac:dyDescent="0.2">
      <c r="A186" s="205"/>
      <c r="B186" s="401"/>
      <c r="C186" s="460"/>
      <c r="D186" s="403"/>
      <c r="E186" s="315"/>
      <c r="F186" s="205"/>
      <c r="G186" s="205"/>
      <c r="H186" s="205"/>
      <c r="I186" s="205"/>
      <c r="J186" s="205"/>
      <c r="K186" s="205"/>
      <c r="L186" s="205"/>
      <c r="M186" s="205"/>
      <c r="N186" s="205"/>
      <c r="O186" s="205"/>
      <c r="P186" s="205"/>
      <c r="Q186" s="205"/>
      <c r="R186" s="205"/>
      <c r="S186" s="205"/>
      <c r="T186" s="205"/>
      <c r="U186" s="205"/>
      <c r="V186" s="205"/>
      <c r="W186" s="205"/>
      <c r="X186" s="205"/>
      <c r="Y186" s="205"/>
    </row>
    <row r="187" spans="1:25" ht="12" customHeight="1" x14ac:dyDescent="0.2">
      <c r="A187" s="205"/>
      <c r="B187" s="401"/>
      <c r="C187" s="460"/>
      <c r="D187" s="403"/>
      <c r="E187" s="315"/>
      <c r="F187" s="205"/>
      <c r="G187" s="205"/>
      <c r="H187" s="205"/>
      <c r="I187" s="205"/>
      <c r="J187" s="205"/>
      <c r="K187" s="205"/>
      <c r="L187" s="205"/>
      <c r="M187" s="205"/>
      <c r="N187" s="205"/>
      <c r="O187" s="205"/>
      <c r="P187" s="205"/>
      <c r="Q187" s="205"/>
      <c r="R187" s="205"/>
      <c r="S187" s="205"/>
      <c r="T187" s="205"/>
      <c r="U187" s="205"/>
      <c r="V187" s="205"/>
      <c r="W187" s="205"/>
      <c r="X187" s="205"/>
      <c r="Y187" s="205"/>
    </row>
    <row r="188" spans="1:25" ht="12" customHeight="1" x14ac:dyDescent="0.2">
      <c r="A188" s="205"/>
      <c r="B188" s="401"/>
      <c r="C188" s="460"/>
      <c r="D188" s="403"/>
      <c r="E188" s="315"/>
      <c r="F188" s="205"/>
      <c r="G188" s="205"/>
      <c r="H188" s="205"/>
      <c r="I188" s="205"/>
      <c r="J188" s="205"/>
      <c r="K188" s="205"/>
      <c r="L188" s="205"/>
      <c r="M188" s="205"/>
      <c r="N188" s="205"/>
      <c r="O188" s="205"/>
      <c r="P188" s="205"/>
      <c r="Q188" s="205"/>
      <c r="R188" s="205"/>
      <c r="S188" s="205"/>
      <c r="T188" s="205"/>
      <c r="U188" s="205"/>
      <c r="V188" s="205"/>
      <c r="W188" s="205"/>
      <c r="X188" s="205"/>
      <c r="Y188" s="205"/>
    </row>
    <row r="189" spans="1:25" ht="12" customHeight="1" x14ac:dyDescent="0.2">
      <c r="A189" s="205"/>
      <c r="B189" s="401"/>
      <c r="C189" s="460"/>
      <c r="D189" s="403"/>
      <c r="E189" s="315"/>
      <c r="F189" s="205"/>
      <c r="G189" s="205"/>
      <c r="H189" s="205"/>
      <c r="I189" s="205"/>
      <c r="J189" s="205"/>
      <c r="K189" s="205"/>
      <c r="L189" s="205"/>
      <c r="M189" s="205"/>
      <c r="N189" s="205"/>
      <c r="O189" s="205"/>
      <c r="P189" s="205"/>
      <c r="Q189" s="205"/>
      <c r="R189" s="205"/>
      <c r="S189" s="205"/>
      <c r="T189" s="205"/>
      <c r="U189" s="205"/>
      <c r="V189" s="205"/>
      <c r="W189" s="205"/>
      <c r="X189" s="205"/>
      <c r="Y189" s="205"/>
    </row>
    <row r="190" spans="1:25" ht="12" customHeight="1" x14ac:dyDescent="0.2">
      <c r="A190" s="205"/>
      <c r="B190" s="401"/>
      <c r="C190" s="460"/>
      <c r="D190" s="403"/>
      <c r="E190" s="315"/>
      <c r="F190" s="205"/>
      <c r="G190" s="205"/>
      <c r="H190" s="205"/>
      <c r="I190" s="205"/>
      <c r="J190" s="205"/>
      <c r="K190" s="205"/>
      <c r="L190" s="205"/>
      <c r="M190" s="205"/>
      <c r="N190" s="205"/>
      <c r="O190" s="205"/>
      <c r="P190" s="205"/>
      <c r="Q190" s="205"/>
      <c r="R190" s="205"/>
      <c r="S190" s="205"/>
      <c r="T190" s="205"/>
      <c r="U190" s="205"/>
      <c r="V190" s="205"/>
      <c r="W190" s="205"/>
      <c r="X190" s="205"/>
      <c r="Y190" s="205"/>
    </row>
    <row r="191" spans="1:25" ht="12" customHeight="1" x14ac:dyDescent="0.2">
      <c r="A191" s="205"/>
      <c r="B191" s="401"/>
      <c r="C191" s="460"/>
      <c r="D191" s="403"/>
      <c r="E191" s="315"/>
      <c r="F191" s="205"/>
      <c r="G191" s="205"/>
      <c r="H191" s="205"/>
      <c r="I191" s="205"/>
      <c r="J191" s="205"/>
      <c r="K191" s="205"/>
      <c r="L191" s="205"/>
      <c r="M191" s="205"/>
      <c r="N191" s="205"/>
      <c r="O191" s="205"/>
      <c r="P191" s="205"/>
      <c r="Q191" s="205"/>
      <c r="R191" s="205"/>
      <c r="S191" s="205"/>
      <c r="T191" s="205"/>
      <c r="U191" s="205"/>
      <c r="V191" s="205"/>
      <c r="W191" s="205"/>
      <c r="X191" s="205"/>
      <c r="Y191" s="205"/>
    </row>
    <row r="192" spans="1:25" ht="12" customHeight="1" x14ac:dyDescent="0.2">
      <c r="A192" s="205"/>
      <c r="B192" s="401"/>
      <c r="C192" s="460"/>
      <c r="D192" s="403"/>
      <c r="E192" s="315"/>
      <c r="F192" s="205"/>
      <c r="G192" s="205"/>
      <c r="H192" s="205"/>
      <c r="I192" s="205"/>
      <c r="J192" s="205"/>
      <c r="K192" s="205"/>
      <c r="L192" s="205"/>
      <c r="M192" s="205"/>
      <c r="N192" s="205"/>
      <c r="O192" s="205"/>
      <c r="P192" s="205"/>
      <c r="Q192" s="205"/>
      <c r="R192" s="205"/>
      <c r="S192" s="205"/>
      <c r="T192" s="205"/>
      <c r="U192" s="205"/>
      <c r="V192" s="205"/>
      <c r="W192" s="205"/>
      <c r="X192" s="205"/>
      <c r="Y192" s="205"/>
    </row>
    <row r="193" spans="1:25" ht="12" customHeight="1" x14ac:dyDescent="0.2">
      <c r="A193" s="205"/>
      <c r="B193" s="401"/>
      <c r="C193" s="460"/>
      <c r="D193" s="403"/>
      <c r="E193" s="315"/>
      <c r="F193" s="205"/>
      <c r="G193" s="205"/>
      <c r="H193" s="205"/>
      <c r="I193" s="205"/>
      <c r="J193" s="205"/>
      <c r="K193" s="205"/>
      <c r="L193" s="205"/>
      <c r="M193" s="205"/>
      <c r="N193" s="205"/>
      <c r="O193" s="205"/>
      <c r="P193" s="205"/>
      <c r="Q193" s="205"/>
      <c r="R193" s="205"/>
      <c r="S193" s="205"/>
      <c r="T193" s="205"/>
      <c r="U193" s="205"/>
      <c r="V193" s="205"/>
      <c r="W193" s="205"/>
      <c r="X193" s="205"/>
      <c r="Y193" s="205"/>
    </row>
    <row r="194" spans="1:25" ht="12" customHeight="1" x14ac:dyDescent="0.2">
      <c r="A194" s="205"/>
      <c r="B194" s="401"/>
      <c r="C194" s="460"/>
      <c r="D194" s="403"/>
      <c r="E194" s="315"/>
      <c r="F194" s="205"/>
      <c r="G194" s="205"/>
      <c r="H194" s="205"/>
      <c r="I194" s="205"/>
      <c r="J194" s="205"/>
      <c r="K194" s="205"/>
      <c r="L194" s="205"/>
      <c r="M194" s="205"/>
      <c r="N194" s="205"/>
      <c r="O194" s="205"/>
      <c r="P194" s="205"/>
      <c r="Q194" s="205"/>
      <c r="R194" s="205"/>
      <c r="S194" s="205"/>
      <c r="T194" s="205"/>
      <c r="U194" s="205"/>
      <c r="V194" s="205"/>
      <c r="W194" s="205"/>
      <c r="X194" s="205"/>
      <c r="Y194" s="205"/>
    </row>
    <row r="195" spans="1:25" ht="12" customHeight="1" x14ac:dyDescent="0.2">
      <c r="A195" s="205"/>
      <c r="B195" s="401"/>
      <c r="C195" s="460"/>
      <c r="D195" s="403"/>
      <c r="E195" s="315"/>
      <c r="F195" s="205"/>
      <c r="G195" s="205"/>
      <c r="H195" s="205"/>
      <c r="I195" s="205"/>
      <c r="J195" s="205"/>
      <c r="K195" s="205"/>
      <c r="L195" s="205"/>
      <c r="M195" s="205"/>
      <c r="N195" s="205"/>
      <c r="O195" s="205"/>
      <c r="P195" s="205"/>
      <c r="Q195" s="205"/>
      <c r="R195" s="205"/>
      <c r="S195" s="205"/>
      <c r="T195" s="205"/>
      <c r="U195" s="205"/>
      <c r="V195" s="205"/>
      <c r="W195" s="205"/>
      <c r="X195" s="205"/>
      <c r="Y195" s="205"/>
    </row>
    <row r="196" spans="1:25" ht="12" customHeight="1" x14ac:dyDescent="0.2">
      <c r="A196" s="205"/>
      <c r="B196" s="401"/>
      <c r="C196" s="460"/>
      <c r="D196" s="403"/>
      <c r="E196" s="315"/>
      <c r="F196" s="205"/>
      <c r="G196" s="205"/>
      <c r="H196" s="205"/>
      <c r="I196" s="205"/>
      <c r="J196" s="205"/>
      <c r="K196" s="205"/>
      <c r="L196" s="205"/>
      <c r="M196" s="205"/>
      <c r="N196" s="205"/>
      <c r="O196" s="205"/>
      <c r="P196" s="205"/>
      <c r="Q196" s="205"/>
      <c r="R196" s="205"/>
      <c r="S196" s="205"/>
      <c r="T196" s="205"/>
      <c r="U196" s="205"/>
      <c r="V196" s="205"/>
      <c r="W196" s="205"/>
      <c r="X196" s="205"/>
      <c r="Y196" s="205"/>
    </row>
    <row r="197" spans="1:25" ht="12" customHeight="1" x14ac:dyDescent="0.2">
      <c r="A197" s="205"/>
      <c r="B197" s="401"/>
      <c r="C197" s="460"/>
      <c r="D197" s="403"/>
      <c r="E197" s="315"/>
      <c r="F197" s="205"/>
      <c r="G197" s="205"/>
      <c r="H197" s="205"/>
      <c r="I197" s="205"/>
      <c r="J197" s="205"/>
      <c r="K197" s="205"/>
      <c r="L197" s="205"/>
      <c r="M197" s="205"/>
      <c r="N197" s="205"/>
      <c r="O197" s="205"/>
      <c r="P197" s="205"/>
      <c r="Q197" s="205"/>
      <c r="R197" s="205"/>
      <c r="S197" s="205"/>
      <c r="T197" s="205"/>
      <c r="U197" s="205"/>
      <c r="V197" s="205"/>
      <c r="W197" s="205"/>
      <c r="X197" s="205"/>
      <c r="Y197" s="205"/>
    </row>
    <row r="198" spans="1:25" ht="12" customHeight="1" x14ac:dyDescent="0.2">
      <c r="A198" s="205"/>
      <c r="B198" s="401"/>
      <c r="C198" s="460"/>
      <c r="D198" s="403"/>
      <c r="E198" s="315"/>
      <c r="F198" s="205"/>
      <c r="G198" s="205"/>
      <c r="H198" s="205"/>
      <c r="I198" s="205"/>
      <c r="J198" s="205"/>
      <c r="K198" s="205"/>
      <c r="L198" s="205"/>
      <c r="M198" s="205"/>
      <c r="N198" s="205"/>
      <c r="O198" s="205"/>
      <c r="P198" s="205"/>
      <c r="Q198" s="205"/>
      <c r="R198" s="205"/>
      <c r="S198" s="205"/>
      <c r="T198" s="205"/>
      <c r="U198" s="205"/>
      <c r="V198" s="205"/>
      <c r="W198" s="205"/>
      <c r="X198" s="205"/>
      <c r="Y198" s="205"/>
    </row>
    <row r="199" spans="1:25" ht="12" customHeight="1" x14ac:dyDescent="0.2">
      <c r="A199" s="205"/>
      <c r="B199" s="401"/>
      <c r="C199" s="460"/>
      <c r="D199" s="403"/>
      <c r="E199" s="315"/>
      <c r="F199" s="205"/>
      <c r="G199" s="205"/>
      <c r="H199" s="205"/>
      <c r="I199" s="205"/>
      <c r="J199" s="205"/>
      <c r="K199" s="205"/>
      <c r="L199" s="205"/>
      <c r="M199" s="205"/>
      <c r="N199" s="205"/>
      <c r="O199" s="205"/>
      <c r="P199" s="205"/>
      <c r="Q199" s="205"/>
      <c r="R199" s="205"/>
      <c r="S199" s="205"/>
      <c r="T199" s="205"/>
      <c r="U199" s="205"/>
      <c r="V199" s="205"/>
      <c r="W199" s="205"/>
      <c r="X199" s="205"/>
      <c r="Y199" s="205"/>
    </row>
    <row r="200" spans="1:25" ht="12" customHeight="1" x14ac:dyDescent="0.2">
      <c r="A200" s="205"/>
      <c r="B200" s="401"/>
      <c r="C200" s="460"/>
      <c r="D200" s="403"/>
      <c r="E200" s="315"/>
      <c r="F200" s="205"/>
      <c r="G200" s="205"/>
      <c r="H200" s="205"/>
      <c r="I200" s="205"/>
      <c r="J200" s="205"/>
      <c r="K200" s="205"/>
      <c r="L200" s="205"/>
      <c r="M200" s="205"/>
      <c r="N200" s="205"/>
      <c r="O200" s="205"/>
      <c r="P200" s="205"/>
      <c r="Q200" s="205"/>
      <c r="R200" s="205"/>
      <c r="S200" s="205"/>
      <c r="T200" s="205"/>
      <c r="U200" s="205"/>
      <c r="V200" s="205"/>
      <c r="W200" s="205"/>
      <c r="X200" s="205"/>
      <c r="Y200" s="205"/>
    </row>
    <row r="201" spans="1:25" ht="12" customHeight="1" x14ac:dyDescent="0.2">
      <c r="A201" s="205"/>
      <c r="B201" s="401"/>
      <c r="C201" s="460"/>
      <c r="D201" s="403"/>
      <c r="E201" s="315"/>
      <c r="F201" s="205"/>
      <c r="G201" s="205"/>
      <c r="H201" s="205"/>
      <c r="I201" s="205"/>
      <c r="J201" s="205"/>
      <c r="K201" s="205"/>
      <c r="L201" s="205"/>
      <c r="M201" s="205"/>
      <c r="N201" s="205"/>
      <c r="O201" s="205"/>
      <c r="P201" s="205"/>
      <c r="Q201" s="205"/>
      <c r="R201" s="205"/>
      <c r="S201" s="205"/>
      <c r="T201" s="205"/>
      <c r="U201" s="205"/>
      <c r="V201" s="205"/>
      <c r="W201" s="205"/>
      <c r="X201" s="205"/>
      <c r="Y201" s="205"/>
    </row>
    <row r="202" spans="1:25" ht="12" customHeight="1" x14ac:dyDescent="0.2">
      <c r="A202" s="205"/>
      <c r="B202" s="401"/>
      <c r="C202" s="460"/>
      <c r="D202" s="403"/>
      <c r="E202" s="315"/>
      <c r="F202" s="205"/>
      <c r="G202" s="205"/>
      <c r="H202" s="205"/>
      <c r="I202" s="205"/>
      <c r="J202" s="205"/>
      <c r="K202" s="205"/>
      <c r="L202" s="205"/>
      <c r="M202" s="205"/>
      <c r="N202" s="205"/>
      <c r="O202" s="205"/>
      <c r="P202" s="205"/>
      <c r="Q202" s="205"/>
      <c r="R202" s="205"/>
      <c r="S202" s="205"/>
      <c r="T202" s="205"/>
      <c r="U202" s="205"/>
      <c r="V202" s="205"/>
      <c r="W202" s="205"/>
      <c r="X202" s="205"/>
      <c r="Y202" s="205"/>
    </row>
    <row r="203" spans="1:25" ht="12" customHeight="1" x14ac:dyDescent="0.2">
      <c r="A203" s="205"/>
      <c r="B203" s="401"/>
      <c r="C203" s="460"/>
      <c r="D203" s="403"/>
      <c r="E203" s="315"/>
      <c r="F203" s="205"/>
      <c r="G203" s="205"/>
      <c r="H203" s="205"/>
      <c r="I203" s="205"/>
      <c r="J203" s="205"/>
      <c r="K203" s="205"/>
      <c r="L203" s="205"/>
      <c r="M203" s="205"/>
      <c r="N203" s="205"/>
      <c r="O203" s="205"/>
      <c r="P203" s="205"/>
      <c r="Q203" s="205"/>
      <c r="R203" s="205"/>
      <c r="S203" s="205"/>
      <c r="T203" s="205"/>
      <c r="U203" s="205"/>
      <c r="V203" s="205"/>
      <c r="W203" s="205"/>
      <c r="X203" s="205"/>
      <c r="Y203" s="205"/>
    </row>
    <row r="204" spans="1:25" ht="12" customHeight="1" x14ac:dyDescent="0.2">
      <c r="A204" s="205"/>
      <c r="B204" s="401"/>
      <c r="C204" s="460"/>
      <c r="D204" s="403"/>
      <c r="E204" s="315"/>
      <c r="F204" s="205"/>
      <c r="G204" s="205"/>
      <c r="H204" s="205"/>
      <c r="I204" s="205"/>
      <c r="J204" s="205"/>
      <c r="K204" s="205"/>
      <c r="L204" s="205"/>
      <c r="M204" s="205"/>
      <c r="N204" s="205"/>
      <c r="O204" s="205"/>
      <c r="P204" s="205"/>
      <c r="Q204" s="205"/>
      <c r="R204" s="205"/>
      <c r="S204" s="205"/>
      <c r="T204" s="205"/>
      <c r="U204" s="205"/>
      <c r="V204" s="205"/>
      <c r="W204" s="205"/>
      <c r="X204" s="205"/>
      <c r="Y204" s="205"/>
    </row>
    <row r="205" spans="1:25" ht="12" customHeight="1" x14ac:dyDescent="0.2">
      <c r="A205" s="205"/>
      <c r="B205" s="401"/>
      <c r="C205" s="460"/>
      <c r="D205" s="403"/>
      <c r="E205" s="315"/>
      <c r="F205" s="205"/>
      <c r="G205" s="205"/>
      <c r="H205" s="205"/>
      <c r="I205" s="205"/>
      <c r="J205" s="205"/>
      <c r="K205" s="205"/>
      <c r="L205" s="205"/>
      <c r="M205" s="205"/>
      <c r="N205" s="205"/>
      <c r="O205" s="205"/>
      <c r="P205" s="205"/>
      <c r="Q205" s="205"/>
      <c r="R205" s="205"/>
      <c r="S205" s="205"/>
      <c r="T205" s="205"/>
      <c r="U205" s="205"/>
      <c r="V205" s="205"/>
      <c r="W205" s="205"/>
      <c r="X205" s="205"/>
      <c r="Y205" s="205"/>
    </row>
    <row r="206" spans="1:25" ht="12" customHeight="1" x14ac:dyDescent="0.2">
      <c r="A206" s="205"/>
      <c r="B206" s="401"/>
      <c r="C206" s="460"/>
      <c r="D206" s="403"/>
      <c r="E206" s="315"/>
      <c r="F206" s="205"/>
      <c r="G206" s="205"/>
      <c r="H206" s="205"/>
      <c r="I206" s="205"/>
      <c r="J206" s="205"/>
      <c r="K206" s="205"/>
      <c r="L206" s="205"/>
      <c r="M206" s="205"/>
      <c r="N206" s="205"/>
      <c r="O206" s="205"/>
      <c r="P206" s="205"/>
      <c r="Q206" s="205"/>
      <c r="R206" s="205"/>
      <c r="S206" s="205"/>
      <c r="T206" s="205"/>
      <c r="U206" s="205"/>
      <c r="V206" s="205"/>
      <c r="W206" s="205"/>
      <c r="X206" s="205"/>
      <c r="Y206" s="205"/>
    </row>
    <row r="207" spans="1:25" ht="12" customHeight="1" x14ac:dyDescent="0.2">
      <c r="A207" s="205"/>
      <c r="B207" s="401"/>
      <c r="C207" s="460"/>
      <c r="D207" s="403"/>
      <c r="E207" s="315"/>
      <c r="F207" s="205"/>
      <c r="G207" s="205"/>
      <c r="H207" s="205"/>
      <c r="I207" s="205"/>
      <c r="J207" s="205"/>
      <c r="K207" s="205"/>
      <c r="L207" s="205"/>
      <c r="M207" s="205"/>
      <c r="N207" s="205"/>
      <c r="O207" s="205"/>
      <c r="P207" s="205"/>
      <c r="Q207" s="205"/>
      <c r="R207" s="205"/>
      <c r="S207" s="205"/>
      <c r="T207" s="205"/>
      <c r="U207" s="205"/>
      <c r="V207" s="205"/>
      <c r="W207" s="205"/>
      <c r="X207" s="205"/>
      <c r="Y207" s="205"/>
    </row>
    <row r="208" spans="1:25" ht="12" customHeight="1" x14ac:dyDescent="0.2">
      <c r="A208" s="205"/>
      <c r="B208" s="401"/>
      <c r="C208" s="460"/>
      <c r="D208" s="403"/>
      <c r="E208" s="315"/>
      <c r="F208" s="205"/>
      <c r="G208" s="205"/>
      <c r="H208" s="205"/>
      <c r="I208" s="205"/>
      <c r="J208" s="205"/>
      <c r="K208" s="205"/>
      <c r="L208" s="205"/>
      <c r="M208" s="205"/>
      <c r="N208" s="205"/>
      <c r="O208" s="205"/>
      <c r="P208" s="205"/>
      <c r="Q208" s="205"/>
      <c r="R208" s="205"/>
      <c r="S208" s="205"/>
      <c r="T208" s="205"/>
      <c r="U208" s="205"/>
      <c r="V208" s="205"/>
      <c r="W208" s="205"/>
      <c r="X208" s="205"/>
      <c r="Y208" s="205"/>
    </row>
    <row r="209" spans="1:25" ht="12" customHeight="1" x14ac:dyDescent="0.2">
      <c r="A209" s="205"/>
      <c r="B209" s="401"/>
      <c r="C209" s="460"/>
      <c r="D209" s="403"/>
      <c r="E209" s="315"/>
      <c r="F209" s="205"/>
      <c r="G209" s="205"/>
      <c r="H209" s="205"/>
      <c r="I209" s="205"/>
      <c r="J209" s="205"/>
      <c r="K209" s="205"/>
      <c r="L209" s="205"/>
      <c r="M209" s="205"/>
      <c r="N209" s="205"/>
      <c r="O209" s="205"/>
      <c r="P209" s="205"/>
      <c r="Q209" s="205"/>
      <c r="R209" s="205"/>
      <c r="S209" s="205"/>
      <c r="T209" s="205"/>
      <c r="U209" s="205"/>
      <c r="V209" s="205"/>
      <c r="W209" s="205"/>
      <c r="X209" s="205"/>
      <c r="Y209" s="205"/>
    </row>
    <row r="210" spans="1:25" ht="12" customHeight="1" x14ac:dyDescent="0.2">
      <c r="A210" s="205"/>
      <c r="B210" s="401"/>
      <c r="C210" s="460"/>
      <c r="D210" s="403"/>
      <c r="E210" s="315"/>
      <c r="F210" s="205"/>
      <c r="G210" s="205"/>
      <c r="H210" s="205"/>
      <c r="I210" s="205"/>
      <c r="J210" s="205"/>
      <c r="K210" s="205"/>
      <c r="L210" s="205"/>
      <c r="M210" s="205"/>
      <c r="N210" s="205"/>
      <c r="O210" s="205"/>
      <c r="P210" s="205"/>
      <c r="Q210" s="205"/>
      <c r="R210" s="205"/>
      <c r="S210" s="205"/>
      <c r="T210" s="205"/>
      <c r="U210" s="205"/>
      <c r="V210" s="205"/>
      <c r="W210" s="205"/>
      <c r="X210" s="205"/>
      <c r="Y210" s="205"/>
    </row>
    <row r="211" spans="1:25" ht="12" customHeight="1" x14ac:dyDescent="0.2">
      <c r="A211" s="205"/>
      <c r="B211" s="401"/>
      <c r="C211" s="460"/>
      <c r="D211" s="403"/>
      <c r="E211" s="315"/>
      <c r="F211" s="205"/>
      <c r="G211" s="205"/>
      <c r="H211" s="205"/>
      <c r="I211" s="205"/>
      <c r="J211" s="205"/>
      <c r="K211" s="205"/>
      <c r="L211" s="205"/>
      <c r="M211" s="205"/>
      <c r="N211" s="205"/>
      <c r="O211" s="205"/>
      <c r="P211" s="205"/>
      <c r="Q211" s="205"/>
      <c r="R211" s="205"/>
      <c r="S211" s="205"/>
      <c r="T211" s="205"/>
      <c r="U211" s="205"/>
      <c r="V211" s="205"/>
      <c r="W211" s="205"/>
      <c r="X211" s="205"/>
      <c r="Y211" s="205"/>
    </row>
    <row r="212" spans="1:25" ht="12" customHeight="1" x14ac:dyDescent="0.2">
      <c r="A212" s="205"/>
      <c r="B212" s="401"/>
      <c r="C212" s="460"/>
      <c r="D212" s="403"/>
      <c r="E212" s="315"/>
      <c r="F212" s="205"/>
      <c r="G212" s="205"/>
      <c r="H212" s="205"/>
      <c r="I212" s="205"/>
      <c r="J212" s="205"/>
      <c r="K212" s="205"/>
      <c r="L212" s="205"/>
      <c r="M212" s="205"/>
      <c r="N212" s="205"/>
      <c r="O212" s="205"/>
      <c r="P212" s="205"/>
      <c r="Q212" s="205"/>
      <c r="R212" s="205"/>
      <c r="S212" s="205"/>
      <c r="T212" s="205"/>
      <c r="U212" s="205"/>
      <c r="V212" s="205"/>
      <c r="W212" s="205"/>
      <c r="X212" s="205"/>
      <c r="Y212" s="205"/>
    </row>
    <row r="213" spans="1:25" ht="12" customHeight="1" x14ac:dyDescent="0.2">
      <c r="A213" s="205"/>
      <c r="B213" s="401"/>
      <c r="C213" s="460"/>
      <c r="D213" s="403"/>
      <c r="E213" s="315"/>
      <c r="F213" s="205"/>
      <c r="G213" s="205"/>
      <c r="H213" s="205"/>
      <c r="I213" s="205"/>
      <c r="J213" s="205"/>
      <c r="K213" s="205"/>
      <c r="L213" s="205"/>
      <c r="M213" s="205"/>
      <c r="N213" s="205"/>
      <c r="O213" s="205"/>
      <c r="P213" s="205"/>
      <c r="Q213" s="205"/>
      <c r="R213" s="205"/>
      <c r="S213" s="205"/>
      <c r="T213" s="205"/>
      <c r="U213" s="205"/>
      <c r="V213" s="205"/>
      <c r="W213" s="205"/>
      <c r="X213" s="205"/>
      <c r="Y213" s="205"/>
    </row>
    <row r="214" spans="1:25" ht="12" customHeight="1" x14ac:dyDescent="0.2">
      <c r="A214" s="205"/>
      <c r="B214" s="401"/>
      <c r="C214" s="460"/>
      <c r="D214" s="403"/>
      <c r="E214" s="315"/>
      <c r="F214" s="205"/>
      <c r="G214" s="205"/>
      <c r="H214" s="205"/>
      <c r="I214" s="205"/>
      <c r="J214" s="205"/>
      <c r="K214" s="205"/>
      <c r="L214" s="205"/>
      <c r="M214" s="205"/>
      <c r="N214" s="205"/>
      <c r="O214" s="205"/>
      <c r="P214" s="205"/>
      <c r="Q214" s="205"/>
      <c r="R214" s="205"/>
      <c r="S214" s="205"/>
      <c r="T214" s="205"/>
      <c r="U214" s="205"/>
      <c r="V214" s="205"/>
      <c r="W214" s="205"/>
      <c r="X214" s="205"/>
      <c r="Y214" s="205"/>
    </row>
    <row r="215" spans="1:25" ht="12" customHeight="1" x14ac:dyDescent="0.2">
      <c r="A215" s="205"/>
      <c r="B215" s="401"/>
      <c r="C215" s="460"/>
      <c r="D215" s="403"/>
      <c r="E215" s="315"/>
      <c r="F215" s="205"/>
      <c r="G215" s="205"/>
      <c r="H215" s="205"/>
      <c r="I215" s="205"/>
      <c r="J215" s="205"/>
      <c r="K215" s="205"/>
      <c r="L215" s="205"/>
      <c r="M215" s="205"/>
      <c r="N215" s="205"/>
      <c r="O215" s="205"/>
      <c r="P215" s="205"/>
      <c r="Q215" s="205"/>
      <c r="R215" s="205"/>
      <c r="S215" s="205"/>
      <c r="T215" s="205"/>
      <c r="U215" s="205"/>
      <c r="V215" s="205"/>
      <c r="W215" s="205"/>
      <c r="X215" s="205"/>
      <c r="Y215" s="205"/>
    </row>
    <row r="216" spans="1:25" ht="12" customHeight="1" x14ac:dyDescent="0.2">
      <c r="A216" s="205"/>
      <c r="B216" s="401"/>
      <c r="C216" s="460"/>
      <c r="D216" s="403"/>
      <c r="E216" s="315"/>
      <c r="F216" s="205"/>
      <c r="G216" s="205"/>
      <c r="H216" s="205"/>
      <c r="I216" s="205"/>
      <c r="J216" s="205"/>
      <c r="K216" s="205"/>
      <c r="L216" s="205"/>
      <c r="M216" s="205"/>
      <c r="N216" s="205"/>
      <c r="O216" s="205"/>
      <c r="P216" s="205"/>
      <c r="Q216" s="205"/>
      <c r="R216" s="205"/>
      <c r="S216" s="205"/>
      <c r="T216" s="205"/>
      <c r="U216" s="205"/>
      <c r="V216" s="205"/>
      <c r="W216" s="205"/>
      <c r="X216" s="205"/>
      <c r="Y216" s="205"/>
    </row>
    <row r="217" spans="1:25" ht="12" customHeight="1" x14ac:dyDescent="0.2">
      <c r="A217" s="205"/>
      <c r="B217" s="401"/>
      <c r="C217" s="460"/>
      <c r="D217" s="403"/>
      <c r="E217" s="315"/>
      <c r="F217" s="205"/>
      <c r="G217" s="205"/>
      <c r="H217" s="205"/>
      <c r="I217" s="205"/>
      <c r="J217" s="205"/>
      <c r="K217" s="205"/>
      <c r="L217" s="205"/>
      <c r="M217" s="205"/>
      <c r="N217" s="205"/>
      <c r="O217" s="205"/>
      <c r="P217" s="205"/>
      <c r="Q217" s="205"/>
      <c r="R217" s="205"/>
      <c r="S217" s="205"/>
      <c r="T217" s="205"/>
      <c r="U217" s="205"/>
      <c r="V217" s="205"/>
      <c r="W217" s="205"/>
      <c r="X217" s="205"/>
      <c r="Y217" s="205"/>
    </row>
    <row r="218" spans="1:25" ht="12" customHeight="1" x14ac:dyDescent="0.2">
      <c r="A218" s="205"/>
      <c r="B218" s="401"/>
      <c r="C218" s="460"/>
      <c r="D218" s="403"/>
      <c r="E218" s="315"/>
      <c r="F218" s="205"/>
      <c r="G218" s="205"/>
      <c r="H218" s="205"/>
      <c r="I218" s="205"/>
      <c r="J218" s="205"/>
      <c r="K218" s="205"/>
      <c r="L218" s="205"/>
      <c r="M218" s="205"/>
      <c r="N218" s="205"/>
      <c r="O218" s="205"/>
      <c r="P218" s="205"/>
      <c r="Q218" s="205"/>
      <c r="R218" s="205"/>
      <c r="S218" s="205"/>
      <c r="T218" s="205"/>
      <c r="U218" s="205"/>
      <c r="V218" s="205"/>
      <c r="W218" s="205"/>
      <c r="X218" s="205"/>
      <c r="Y218" s="205"/>
    </row>
    <row r="219" spans="1:25" ht="12" customHeight="1" x14ac:dyDescent="0.2">
      <c r="A219" s="205"/>
      <c r="B219" s="401"/>
      <c r="C219" s="460"/>
      <c r="D219" s="403"/>
      <c r="E219" s="315"/>
      <c r="F219" s="205"/>
      <c r="G219" s="205"/>
      <c r="H219" s="205"/>
      <c r="I219" s="205"/>
      <c r="J219" s="205"/>
      <c r="K219" s="205"/>
      <c r="L219" s="205"/>
      <c r="M219" s="205"/>
      <c r="N219" s="205"/>
      <c r="O219" s="205"/>
      <c r="P219" s="205"/>
      <c r="Q219" s="205"/>
      <c r="R219" s="205"/>
      <c r="S219" s="205"/>
      <c r="T219" s="205"/>
      <c r="U219" s="205"/>
      <c r="V219" s="205"/>
      <c r="W219" s="205"/>
      <c r="X219" s="205"/>
      <c r="Y219" s="205"/>
    </row>
    <row r="220" spans="1:25" ht="12" customHeight="1" x14ac:dyDescent="0.2">
      <c r="A220" s="205"/>
      <c r="B220" s="401"/>
      <c r="C220" s="460"/>
      <c r="D220" s="403"/>
      <c r="E220" s="315"/>
      <c r="F220" s="205"/>
      <c r="G220" s="205"/>
      <c r="H220" s="205"/>
      <c r="I220" s="205"/>
      <c r="J220" s="205"/>
      <c r="K220" s="205"/>
      <c r="L220" s="205"/>
      <c r="M220" s="205"/>
      <c r="N220" s="205"/>
      <c r="O220" s="205"/>
      <c r="P220" s="205"/>
      <c r="Q220" s="205"/>
      <c r="R220" s="205"/>
      <c r="S220" s="205"/>
      <c r="T220" s="205"/>
      <c r="U220" s="205"/>
      <c r="V220" s="205"/>
      <c r="W220" s="205"/>
      <c r="X220" s="205"/>
      <c r="Y220" s="205"/>
    </row>
    <row r="221" spans="1:25" ht="12" customHeight="1" x14ac:dyDescent="0.2">
      <c r="A221" s="205"/>
      <c r="B221" s="401"/>
      <c r="C221" s="460"/>
      <c r="D221" s="403"/>
      <c r="E221" s="315"/>
      <c r="F221" s="205"/>
      <c r="G221" s="205"/>
      <c r="H221" s="205"/>
      <c r="I221" s="205"/>
      <c r="J221" s="205"/>
      <c r="K221" s="205"/>
      <c r="L221" s="205"/>
      <c r="M221" s="205"/>
      <c r="N221" s="205"/>
      <c r="O221" s="205"/>
      <c r="P221" s="205"/>
      <c r="Q221" s="205"/>
      <c r="R221" s="205"/>
      <c r="S221" s="205"/>
      <c r="T221" s="205"/>
      <c r="U221" s="205"/>
      <c r="V221" s="205"/>
      <c r="W221" s="205"/>
      <c r="X221" s="205"/>
      <c r="Y221" s="205"/>
    </row>
    <row r="222" spans="1:25" ht="12" customHeight="1" x14ac:dyDescent="0.2">
      <c r="A222" s="205"/>
      <c r="B222" s="401"/>
      <c r="C222" s="460"/>
      <c r="D222" s="403"/>
      <c r="E222" s="315"/>
      <c r="F222" s="205"/>
      <c r="G222" s="205"/>
      <c r="H222" s="205"/>
      <c r="I222" s="205"/>
      <c r="J222" s="205"/>
      <c r="K222" s="205"/>
      <c r="L222" s="205"/>
      <c r="M222" s="205"/>
      <c r="N222" s="205"/>
      <c r="O222" s="205"/>
      <c r="P222" s="205"/>
      <c r="Q222" s="205"/>
      <c r="R222" s="205"/>
      <c r="S222" s="205"/>
      <c r="T222" s="205"/>
      <c r="U222" s="205"/>
      <c r="V222" s="205"/>
      <c r="W222" s="205"/>
      <c r="X222" s="205"/>
      <c r="Y222" s="205"/>
    </row>
    <row r="223" spans="1:25" ht="12" customHeight="1" x14ac:dyDescent="0.2">
      <c r="A223" s="205"/>
      <c r="B223" s="401"/>
      <c r="C223" s="460"/>
      <c r="D223" s="403"/>
      <c r="E223" s="315"/>
      <c r="F223" s="205"/>
      <c r="G223" s="205"/>
      <c r="H223" s="205"/>
      <c r="I223" s="205"/>
      <c r="J223" s="205"/>
      <c r="K223" s="205"/>
      <c r="L223" s="205"/>
      <c r="M223" s="205"/>
      <c r="N223" s="205"/>
      <c r="O223" s="205"/>
      <c r="P223" s="205"/>
      <c r="Q223" s="205"/>
      <c r="R223" s="205"/>
      <c r="S223" s="205"/>
      <c r="T223" s="205"/>
      <c r="U223" s="205"/>
      <c r="V223" s="205"/>
      <c r="W223" s="205"/>
      <c r="X223" s="205"/>
      <c r="Y223" s="205"/>
    </row>
    <row r="224" spans="1:25" ht="12" customHeight="1" x14ac:dyDescent="0.2">
      <c r="A224" s="205"/>
      <c r="B224" s="401"/>
      <c r="C224" s="460"/>
      <c r="D224" s="403"/>
      <c r="E224" s="315"/>
      <c r="F224" s="205"/>
      <c r="G224" s="205"/>
      <c r="H224" s="205"/>
      <c r="I224" s="205"/>
      <c r="J224" s="205"/>
      <c r="K224" s="205"/>
      <c r="L224" s="205"/>
      <c r="M224" s="205"/>
      <c r="N224" s="205"/>
      <c r="O224" s="205"/>
      <c r="P224" s="205"/>
      <c r="Q224" s="205"/>
      <c r="R224" s="205"/>
      <c r="S224" s="205"/>
      <c r="T224" s="205"/>
      <c r="U224" s="205"/>
      <c r="V224" s="205"/>
      <c r="W224" s="205"/>
      <c r="X224" s="205"/>
      <c r="Y224" s="205"/>
    </row>
    <row r="225" spans="1:25" ht="12" customHeight="1" x14ac:dyDescent="0.2">
      <c r="A225" s="205"/>
      <c r="B225" s="401"/>
      <c r="C225" s="460"/>
      <c r="D225" s="403"/>
      <c r="E225" s="315"/>
      <c r="F225" s="205"/>
      <c r="G225" s="205"/>
      <c r="H225" s="205"/>
      <c r="I225" s="205"/>
      <c r="J225" s="205"/>
      <c r="K225" s="205"/>
      <c r="L225" s="205"/>
      <c r="M225" s="205"/>
      <c r="N225" s="205"/>
      <c r="O225" s="205"/>
      <c r="P225" s="205"/>
      <c r="Q225" s="205"/>
      <c r="R225" s="205"/>
      <c r="S225" s="205"/>
      <c r="T225" s="205"/>
      <c r="U225" s="205"/>
      <c r="V225" s="205"/>
      <c r="W225" s="205"/>
      <c r="X225" s="205"/>
      <c r="Y225" s="205"/>
    </row>
    <row r="226" spans="1:25" ht="12" customHeight="1" x14ac:dyDescent="0.2">
      <c r="A226" s="205"/>
      <c r="B226" s="401"/>
      <c r="C226" s="460"/>
      <c r="D226" s="403"/>
      <c r="E226" s="315"/>
      <c r="F226" s="205"/>
      <c r="G226" s="205"/>
      <c r="H226" s="205"/>
      <c r="I226" s="205"/>
      <c r="J226" s="205"/>
      <c r="K226" s="205"/>
      <c r="L226" s="205"/>
      <c r="M226" s="205"/>
      <c r="N226" s="205"/>
      <c r="O226" s="205"/>
      <c r="P226" s="205"/>
      <c r="Q226" s="205"/>
      <c r="R226" s="205"/>
      <c r="S226" s="205"/>
      <c r="T226" s="205"/>
      <c r="U226" s="205"/>
      <c r="V226" s="205"/>
      <c r="W226" s="205"/>
      <c r="X226" s="205"/>
      <c r="Y226" s="205"/>
    </row>
    <row r="227" spans="1:25" ht="12" customHeight="1" x14ac:dyDescent="0.2">
      <c r="A227" s="205"/>
      <c r="B227" s="401"/>
      <c r="C227" s="460"/>
      <c r="D227" s="403"/>
      <c r="E227" s="315"/>
      <c r="F227" s="205"/>
      <c r="G227" s="205"/>
      <c r="H227" s="205"/>
      <c r="I227" s="205"/>
      <c r="J227" s="205"/>
      <c r="K227" s="205"/>
      <c r="L227" s="205"/>
      <c r="M227" s="205"/>
      <c r="N227" s="205"/>
      <c r="O227" s="205"/>
      <c r="P227" s="205"/>
      <c r="Q227" s="205"/>
      <c r="R227" s="205"/>
      <c r="S227" s="205"/>
      <c r="T227" s="205"/>
      <c r="U227" s="205"/>
      <c r="V227" s="205"/>
      <c r="W227" s="205"/>
      <c r="X227" s="205"/>
      <c r="Y227" s="205"/>
    </row>
    <row r="228" spans="1:25" ht="12" customHeight="1" x14ac:dyDescent="0.2">
      <c r="A228" s="205"/>
      <c r="B228" s="401"/>
      <c r="C228" s="460"/>
      <c r="D228" s="403"/>
      <c r="E228" s="315"/>
      <c r="F228" s="205"/>
      <c r="G228" s="205"/>
      <c r="H228" s="205"/>
      <c r="I228" s="205"/>
      <c r="J228" s="205"/>
      <c r="K228" s="205"/>
      <c r="L228" s="205"/>
      <c r="M228" s="205"/>
      <c r="N228" s="205"/>
      <c r="O228" s="205"/>
      <c r="P228" s="205"/>
      <c r="Q228" s="205"/>
      <c r="R228" s="205"/>
      <c r="S228" s="205"/>
      <c r="T228" s="205"/>
      <c r="U228" s="205"/>
      <c r="V228" s="205"/>
      <c r="W228" s="205"/>
      <c r="X228" s="205"/>
      <c r="Y228" s="205"/>
    </row>
    <row r="229" spans="1:25" ht="12" customHeight="1" x14ac:dyDescent="0.2">
      <c r="A229" s="205"/>
      <c r="B229" s="401"/>
      <c r="C229" s="460"/>
      <c r="D229" s="403"/>
      <c r="E229" s="315"/>
      <c r="F229" s="205"/>
      <c r="G229" s="205"/>
      <c r="H229" s="205"/>
      <c r="I229" s="205"/>
      <c r="J229" s="205"/>
      <c r="K229" s="205"/>
      <c r="L229" s="205"/>
      <c r="M229" s="205"/>
      <c r="N229" s="205"/>
      <c r="O229" s="205"/>
      <c r="P229" s="205"/>
      <c r="Q229" s="205"/>
      <c r="R229" s="205"/>
      <c r="S229" s="205"/>
      <c r="T229" s="205"/>
      <c r="U229" s="205"/>
      <c r="V229" s="205"/>
      <c r="W229" s="205"/>
      <c r="X229" s="205"/>
      <c r="Y229" s="205"/>
    </row>
    <row r="230" spans="1:25" ht="12" customHeight="1" x14ac:dyDescent="0.2">
      <c r="A230" s="205"/>
      <c r="B230" s="401"/>
      <c r="C230" s="460"/>
      <c r="D230" s="403"/>
      <c r="E230" s="315"/>
      <c r="F230" s="205"/>
      <c r="G230" s="205"/>
      <c r="H230" s="205"/>
      <c r="I230" s="205"/>
      <c r="J230" s="205"/>
      <c r="K230" s="205"/>
      <c r="L230" s="205"/>
      <c r="M230" s="205"/>
      <c r="N230" s="205"/>
      <c r="O230" s="205"/>
      <c r="P230" s="205"/>
      <c r="Q230" s="205"/>
      <c r="R230" s="205"/>
      <c r="S230" s="205"/>
      <c r="T230" s="205"/>
      <c r="U230" s="205"/>
      <c r="V230" s="205"/>
      <c r="W230" s="205"/>
      <c r="X230" s="205"/>
      <c r="Y230" s="205"/>
    </row>
    <row r="231" spans="1:25" ht="12" customHeight="1" x14ac:dyDescent="0.2">
      <c r="A231" s="205"/>
      <c r="B231" s="401"/>
      <c r="C231" s="460"/>
      <c r="D231" s="403"/>
      <c r="E231" s="315"/>
      <c r="F231" s="205"/>
      <c r="G231" s="205"/>
      <c r="H231" s="205"/>
      <c r="I231" s="205"/>
      <c r="J231" s="205"/>
      <c r="K231" s="205"/>
      <c r="L231" s="205"/>
      <c r="M231" s="205"/>
      <c r="N231" s="205"/>
      <c r="O231" s="205"/>
      <c r="P231" s="205"/>
      <c r="Q231" s="205"/>
      <c r="R231" s="205"/>
      <c r="S231" s="205"/>
      <c r="T231" s="205"/>
      <c r="U231" s="205"/>
      <c r="V231" s="205"/>
      <c r="W231" s="205"/>
      <c r="X231" s="205"/>
      <c r="Y231" s="205"/>
    </row>
    <row r="232" spans="1:25" ht="12" customHeight="1" x14ac:dyDescent="0.2">
      <c r="A232" s="205"/>
      <c r="B232" s="401"/>
      <c r="C232" s="460"/>
      <c r="D232" s="403"/>
      <c r="E232" s="315"/>
      <c r="F232" s="205"/>
      <c r="G232" s="205"/>
      <c r="H232" s="205"/>
      <c r="I232" s="205"/>
      <c r="J232" s="205"/>
      <c r="K232" s="205"/>
      <c r="L232" s="205"/>
      <c r="M232" s="205"/>
      <c r="N232" s="205"/>
      <c r="O232" s="205"/>
      <c r="P232" s="205"/>
      <c r="Q232" s="205"/>
      <c r="R232" s="205"/>
      <c r="S232" s="205"/>
      <c r="T232" s="205"/>
      <c r="U232" s="205"/>
      <c r="V232" s="205"/>
      <c r="W232" s="205"/>
      <c r="X232" s="205"/>
      <c r="Y232" s="205"/>
    </row>
    <row r="233" spans="1:25" ht="12" customHeight="1" x14ac:dyDescent="0.2">
      <c r="A233" s="205"/>
      <c r="B233" s="401"/>
      <c r="C233" s="460"/>
      <c r="D233" s="403"/>
      <c r="E233" s="315"/>
      <c r="F233" s="205"/>
      <c r="G233" s="205"/>
      <c r="H233" s="205"/>
      <c r="I233" s="205"/>
      <c r="J233" s="205"/>
      <c r="K233" s="205"/>
      <c r="L233" s="205"/>
      <c r="M233" s="205"/>
      <c r="N233" s="205"/>
      <c r="O233" s="205"/>
      <c r="P233" s="205"/>
      <c r="Q233" s="205"/>
      <c r="R233" s="205"/>
      <c r="S233" s="205"/>
      <c r="T233" s="205"/>
      <c r="U233" s="205"/>
      <c r="V233" s="205"/>
      <c r="W233" s="205"/>
      <c r="X233" s="205"/>
      <c r="Y233" s="205"/>
    </row>
    <row r="234" spans="1:25" ht="12" customHeight="1" x14ac:dyDescent="0.2">
      <c r="A234" s="205"/>
      <c r="B234" s="401"/>
      <c r="C234" s="460"/>
      <c r="D234" s="403"/>
      <c r="E234" s="315"/>
      <c r="F234" s="205"/>
      <c r="G234" s="205"/>
      <c r="H234" s="205"/>
      <c r="I234" s="205"/>
      <c r="J234" s="205"/>
      <c r="K234" s="205"/>
      <c r="L234" s="205"/>
      <c r="M234" s="205"/>
      <c r="N234" s="205"/>
      <c r="O234" s="205"/>
      <c r="P234" s="205"/>
      <c r="Q234" s="205"/>
      <c r="R234" s="205"/>
      <c r="S234" s="205"/>
      <c r="T234" s="205"/>
      <c r="U234" s="205"/>
      <c r="V234" s="205"/>
      <c r="W234" s="205"/>
      <c r="X234" s="205"/>
      <c r="Y234" s="205"/>
    </row>
    <row r="235" spans="1:25" ht="12" customHeight="1" x14ac:dyDescent="0.2">
      <c r="A235" s="205"/>
      <c r="B235" s="401"/>
      <c r="C235" s="460"/>
      <c r="D235" s="403"/>
      <c r="E235" s="315"/>
      <c r="F235" s="205"/>
      <c r="G235" s="205"/>
      <c r="H235" s="205"/>
      <c r="I235" s="205"/>
      <c r="J235" s="205"/>
      <c r="K235" s="205"/>
      <c r="L235" s="205"/>
      <c r="M235" s="205"/>
      <c r="N235" s="205"/>
      <c r="O235" s="205"/>
      <c r="P235" s="205"/>
      <c r="Q235" s="205"/>
      <c r="R235" s="205"/>
      <c r="S235" s="205"/>
      <c r="T235" s="205"/>
      <c r="U235" s="205"/>
      <c r="V235" s="205"/>
      <c r="W235" s="205"/>
      <c r="X235" s="205"/>
      <c r="Y235" s="205"/>
    </row>
    <row r="236" spans="1:25" ht="12" customHeight="1" x14ac:dyDescent="0.2">
      <c r="A236" s="205"/>
      <c r="B236" s="401"/>
      <c r="C236" s="460"/>
      <c r="D236" s="403"/>
      <c r="E236" s="315"/>
      <c r="F236" s="205"/>
      <c r="G236" s="205"/>
      <c r="H236" s="205"/>
      <c r="I236" s="205"/>
      <c r="J236" s="205"/>
      <c r="K236" s="205"/>
      <c r="L236" s="205"/>
      <c r="M236" s="205"/>
      <c r="N236" s="205"/>
      <c r="O236" s="205"/>
      <c r="P236" s="205"/>
      <c r="Q236" s="205"/>
      <c r="R236" s="205"/>
      <c r="S236" s="205"/>
      <c r="T236" s="205"/>
      <c r="U236" s="205"/>
      <c r="V236" s="205"/>
      <c r="W236" s="205"/>
      <c r="X236" s="205"/>
      <c r="Y236" s="205"/>
    </row>
    <row r="237" spans="1:25" ht="12" customHeight="1" x14ac:dyDescent="0.2">
      <c r="A237" s="205"/>
      <c r="B237" s="401"/>
      <c r="C237" s="460"/>
      <c r="D237" s="403"/>
      <c r="E237" s="315"/>
      <c r="F237" s="205"/>
      <c r="G237" s="205"/>
      <c r="H237" s="205"/>
      <c r="I237" s="205"/>
      <c r="J237" s="205"/>
      <c r="K237" s="205"/>
      <c r="L237" s="205"/>
      <c r="M237" s="205"/>
      <c r="N237" s="205"/>
      <c r="O237" s="205"/>
      <c r="P237" s="205"/>
      <c r="Q237" s="205"/>
      <c r="R237" s="205"/>
      <c r="S237" s="205"/>
      <c r="T237" s="205"/>
      <c r="U237" s="205"/>
      <c r="V237" s="205"/>
      <c r="W237" s="205"/>
      <c r="X237" s="205"/>
      <c r="Y237" s="205"/>
    </row>
    <row r="238" spans="1:25" ht="12" customHeight="1" x14ac:dyDescent="0.2">
      <c r="A238" s="205"/>
      <c r="B238" s="401"/>
      <c r="C238" s="460"/>
      <c r="D238" s="403"/>
      <c r="E238" s="315"/>
      <c r="F238" s="205"/>
      <c r="G238" s="205"/>
      <c r="H238" s="205"/>
      <c r="I238" s="205"/>
      <c r="J238" s="205"/>
      <c r="K238" s="205"/>
      <c r="L238" s="205"/>
      <c r="M238" s="205"/>
      <c r="N238" s="205"/>
      <c r="O238" s="205"/>
      <c r="P238" s="205"/>
      <c r="Q238" s="205"/>
      <c r="R238" s="205"/>
      <c r="S238" s="205"/>
      <c r="T238" s="205"/>
      <c r="U238" s="205"/>
      <c r="V238" s="205"/>
      <c r="W238" s="205"/>
      <c r="X238" s="205"/>
      <c r="Y238" s="205"/>
    </row>
    <row r="239" spans="1:25" ht="12" customHeight="1" x14ac:dyDescent="0.2">
      <c r="A239" s="205"/>
      <c r="B239" s="401"/>
      <c r="C239" s="460"/>
      <c r="D239" s="403"/>
      <c r="E239" s="315"/>
      <c r="F239" s="205"/>
      <c r="G239" s="205"/>
      <c r="H239" s="205"/>
      <c r="I239" s="205"/>
      <c r="J239" s="205"/>
      <c r="K239" s="205"/>
      <c r="L239" s="205"/>
      <c r="M239" s="205"/>
      <c r="N239" s="205"/>
      <c r="O239" s="205"/>
      <c r="P239" s="205"/>
      <c r="Q239" s="205"/>
      <c r="R239" s="205"/>
      <c r="S239" s="205"/>
      <c r="T239" s="205"/>
      <c r="U239" s="205"/>
      <c r="V239" s="205"/>
      <c r="W239" s="205"/>
      <c r="X239" s="205"/>
      <c r="Y239" s="205"/>
    </row>
    <row r="240" spans="1:25" ht="12" customHeight="1" x14ac:dyDescent="0.2">
      <c r="A240" s="205"/>
      <c r="B240" s="401"/>
      <c r="C240" s="460"/>
      <c r="D240" s="403"/>
      <c r="E240" s="315"/>
      <c r="F240" s="205"/>
      <c r="G240" s="205"/>
      <c r="H240" s="205"/>
      <c r="I240" s="205"/>
      <c r="J240" s="205"/>
      <c r="K240" s="205"/>
      <c r="L240" s="205"/>
      <c r="M240" s="205"/>
      <c r="N240" s="205"/>
      <c r="O240" s="205"/>
      <c r="P240" s="205"/>
      <c r="Q240" s="205"/>
      <c r="R240" s="205"/>
      <c r="S240" s="205"/>
      <c r="T240" s="205"/>
      <c r="U240" s="205"/>
      <c r="V240" s="205"/>
      <c r="W240" s="205"/>
      <c r="X240" s="205"/>
      <c r="Y240" s="205"/>
    </row>
    <row r="241" spans="1:25" ht="12" customHeight="1" x14ac:dyDescent="0.2">
      <c r="A241" s="205"/>
      <c r="B241" s="401"/>
      <c r="C241" s="460"/>
      <c r="D241" s="403"/>
      <c r="E241" s="315"/>
      <c r="F241" s="205"/>
      <c r="G241" s="205"/>
      <c r="H241" s="205"/>
      <c r="I241" s="205"/>
      <c r="J241" s="205"/>
      <c r="K241" s="205"/>
      <c r="L241" s="205"/>
      <c r="M241" s="205"/>
      <c r="N241" s="205"/>
      <c r="O241" s="205"/>
      <c r="P241" s="205"/>
      <c r="Q241" s="205"/>
      <c r="R241" s="205"/>
      <c r="S241" s="205"/>
      <c r="T241" s="205"/>
      <c r="U241" s="205"/>
      <c r="V241" s="205"/>
      <c r="W241" s="205"/>
      <c r="X241" s="205"/>
      <c r="Y241" s="205"/>
    </row>
    <row r="242" spans="1:25" ht="12" customHeight="1" x14ac:dyDescent="0.2">
      <c r="A242" s="205"/>
      <c r="B242" s="401"/>
      <c r="C242" s="460"/>
      <c r="D242" s="403"/>
      <c r="E242" s="315"/>
      <c r="F242" s="205"/>
      <c r="G242" s="205"/>
      <c r="H242" s="205"/>
      <c r="I242" s="205"/>
      <c r="J242" s="205"/>
      <c r="K242" s="205"/>
      <c r="L242" s="205"/>
      <c r="M242" s="205"/>
      <c r="N242" s="205"/>
      <c r="O242" s="205"/>
      <c r="P242" s="205"/>
      <c r="Q242" s="205"/>
      <c r="R242" s="205"/>
      <c r="S242" s="205"/>
      <c r="T242" s="205"/>
      <c r="U242" s="205"/>
      <c r="V242" s="205"/>
      <c r="W242" s="205"/>
      <c r="X242" s="205"/>
      <c r="Y242" s="205"/>
    </row>
    <row r="243" spans="1:25" ht="12" customHeight="1" x14ac:dyDescent="0.2">
      <c r="A243" s="205"/>
      <c r="B243" s="401"/>
      <c r="C243" s="460"/>
      <c r="D243" s="403"/>
      <c r="E243" s="315"/>
      <c r="F243" s="205"/>
      <c r="G243" s="205"/>
      <c r="H243" s="205"/>
      <c r="I243" s="205"/>
      <c r="J243" s="205"/>
      <c r="K243" s="205"/>
      <c r="L243" s="205"/>
      <c r="M243" s="205"/>
      <c r="N243" s="205"/>
      <c r="O243" s="205"/>
      <c r="P243" s="205"/>
      <c r="Q243" s="205"/>
      <c r="R243" s="205"/>
      <c r="S243" s="205"/>
      <c r="T243" s="205"/>
      <c r="U243" s="205"/>
      <c r="V243" s="205"/>
      <c r="W243" s="205"/>
      <c r="X243" s="205"/>
      <c r="Y243" s="205"/>
    </row>
    <row r="244" spans="1:25" ht="12" customHeight="1" x14ac:dyDescent="0.2">
      <c r="A244" s="205"/>
      <c r="B244" s="401"/>
      <c r="C244" s="460"/>
      <c r="D244" s="403"/>
      <c r="E244" s="315"/>
      <c r="F244" s="205"/>
      <c r="G244" s="205"/>
      <c r="H244" s="205"/>
      <c r="I244" s="205"/>
      <c r="J244" s="205"/>
      <c r="K244" s="205"/>
      <c r="L244" s="205"/>
      <c r="M244" s="205"/>
      <c r="N244" s="205"/>
      <c r="O244" s="205"/>
      <c r="P244" s="205"/>
      <c r="Q244" s="205"/>
      <c r="R244" s="205"/>
      <c r="S244" s="205"/>
      <c r="T244" s="205"/>
      <c r="U244" s="205"/>
      <c r="V244" s="205"/>
      <c r="W244" s="205"/>
      <c r="X244" s="205"/>
      <c r="Y244" s="205"/>
    </row>
    <row r="245" spans="1:25" ht="12" customHeight="1" x14ac:dyDescent="0.2">
      <c r="A245" s="205"/>
      <c r="B245" s="401"/>
      <c r="C245" s="460"/>
      <c r="D245" s="403"/>
      <c r="E245" s="315"/>
      <c r="F245" s="205"/>
      <c r="G245" s="205"/>
      <c r="H245" s="205"/>
      <c r="I245" s="205"/>
      <c r="J245" s="205"/>
      <c r="K245" s="205"/>
      <c r="L245" s="205"/>
      <c r="M245" s="205"/>
      <c r="N245" s="205"/>
      <c r="O245" s="205"/>
      <c r="P245" s="205"/>
      <c r="Q245" s="205"/>
      <c r="R245" s="205"/>
      <c r="S245" s="205"/>
      <c r="T245" s="205"/>
      <c r="U245" s="205"/>
      <c r="V245" s="205"/>
      <c r="W245" s="205"/>
      <c r="X245" s="205"/>
      <c r="Y245" s="205"/>
    </row>
    <row r="246" spans="1:25" ht="12" customHeight="1" x14ac:dyDescent="0.2">
      <c r="A246" s="205"/>
      <c r="B246" s="401"/>
      <c r="C246" s="460"/>
      <c r="D246" s="403"/>
      <c r="E246" s="315"/>
      <c r="F246" s="205"/>
      <c r="G246" s="205"/>
      <c r="H246" s="205"/>
      <c r="I246" s="205"/>
      <c r="J246" s="205"/>
      <c r="K246" s="205"/>
      <c r="L246" s="205"/>
      <c r="M246" s="205"/>
      <c r="N246" s="205"/>
      <c r="O246" s="205"/>
      <c r="P246" s="205"/>
      <c r="Q246" s="205"/>
      <c r="R246" s="205"/>
      <c r="S246" s="205"/>
      <c r="T246" s="205"/>
      <c r="U246" s="205"/>
      <c r="V246" s="205"/>
      <c r="W246" s="205"/>
      <c r="X246" s="205"/>
      <c r="Y246" s="205"/>
    </row>
    <row r="247" spans="1:25" ht="12" customHeight="1" x14ac:dyDescent="0.2">
      <c r="A247" s="205"/>
      <c r="B247" s="401"/>
      <c r="C247" s="460"/>
      <c r="D247" s="403"/>
      <c r="E247" s="315"/>
      <c r="F247" s="205"/>
      <c r="G247" s="205"/>
      <c r="H247" s="205"/>
      <c r="I247" s="205"/>
      <c r="J247" s="205"/>
      <c r="K247" s="205"/>
      <c r="L247" s="205"/>
      <c r="M247" s="205"/>
      <c r="N247" s="205"/>
      <c r="O247" s="205"/>
      <c r="P247" s="205"/>
      <c r="Q247" s="205"/>
      <c r="R247" s="205"/>
      <c r="S247" s="205"/>
      <c r="T247" s="205"/>
      <c r="U247" s="205"/>
      <c r="V247" s="205"/>
      <c r="W247" s="205"/>
      <c r="X247" s="205"/>
      <c r="Y247" s="205"/>
    </row>
    <row r="248" spans="1:25" ht="12" customHeight="1" x14ac:dyDescent="0.2">
      <c r="A248" s="205"/>
      <c r="B248" s="401"/>
      <c r="C248" s="460"/>
      <c r="D248" s="403"/>
      <c r="E248" s="315"/>
      <c r="F248" s="205"/>
      <c r="G248" s="205"/>
      <c r="H248" s="205"/>
      <c r="I248" s="205"/>
      <c r="J248" s="205"/>
      <c r="K248" s="205"/>
      <c r="L248" s="205"/>
      <c r="M248" s="205"/>
      <c r="N248" s="205"/>
      <c r="O248" s="205"/>
      <c r="P248" s="205"/>
      <c r="Q248" s="205"/>
      <c r="R248" s="205"/>
      <c r="S248" s="205"/>
      <c r="T248" s="205"/>
      <c r="U248" s="205"/>
      <c r="V248" s="205"/>
      <c r="W248" s="205"/>
      <c r="X248" s="205"/>
      <c r="Y248" s="205"/>
    </row>
    <row r="249" spans="1:25" ht="12" customHeight="1" x14ac:dyDescent="0.2">
      <c r="A249" s="205"/>
      <c r="B249" s="401"/>
      <c r="C249" s="460"/>
      <c r="D249" s="403"/>
      <c r="E249" s="315"/>
      <c r="F249" s="205"/>
      <c r="G249" s="205"/>
      <c r="H249" s="205"/>
      <c r="I249" s="205"/>
      <c r="J249" s="205"/>
      <c r="K249" s="205"/>
      <c r="L249" s="205"/>
      <c r="M249" s="205"/>
      <c r="N249" s="205"/>
      <c r="O249" s="205"/>
      <c r="P249" s="205"/>
      <c r="Q249" s="205"/>
      <c r="R249" s="205"/>
      <c r="S249" s="205"/>
      <c r="T249" s="205"/>
      <c r="U249" s="205"/>
      <c r="V249" s="205"/>
      <c r="W249" s="205"/>
      <c r="X249" s="205"/>
      <c r="Y249" s="205"/>
    </row>
    <row r="250" spans="1:25" ht="12" customHeight="1" x14ac:dyDescent="0.2">
      <c r="A250" s="205"/>
      <c r="B250" s="401"/>
      <c r="C250" s="460"/>
      <c r="D250" s="403"/>
      <c r="E250" s="315"/>
      <c r="F250" s="205"/>
      <c r="G250" s="205"/>
      <c r="H250" s="205"/>
      <c r="I250" s="205"/>
      <c r="J250" s="205"/>
      <c r="K250" s="205"/>
      <c r="L250" s="205"/>
      <c r="M250" s="205"/>
      <c r="N250" s="205"/>
      <c r="O250" s="205"/>
      <c r="P250" s="205"/>
      <c r="Q250" s="205"/>
      <c r="R250" s="205"/>
      <c r="S250" s="205"/>
      <c r="T250" s="205"/>
      <c r="U250" s="205"/>
      <c r="V250" s="205"/>
      <c r="W250" s="205"/>
      <c r="X250" s="205"/>
      <c r="Y250" s="205"/>
    </row>
    <row r="251" spans="1:25" ht="12" customHeight="1" x14ac:dyDescent="0.2">
      <c r="A251" s="205"/>
      <c r="B251" s="401"/>
      <c r="C251" s="460"/>
      <c r="D251" s="403"/>
      <c r="E251" s="315"/>
      <c r="F251" s="205"/>
      <c r="G251" s="205"/>
      <c r="H251" s="205"/>
      <c r="I251" s="205"/>
      <c r="J251" s="205"/>
      <c r="K251" s="205"/>
      <c r="L251" s="205"/>
      <c r="M251" s="205"/>
      <c r="N251" s="205"/>
      <c r="O251" s="205"/>
      <c r="P251" s="205"/>
      <c r="Q251" s="205"/>
      <c r="R251" s="205"/>
      <c r="S251" s="205"/>
      <c r="T251" s="205"/>
      <c r="U251" s="205"/>
      <c r="V251" s="205"/>
      <c r="W251" s="205"/>
      <c r="X251" s="205"/>
      <c r="Y251" s="205"/>
    </row>
    <row r="252" spans="1:25" ht="12" customHeight="1" x14ac:dyDescent="0.2">
      <c r="A252" s="205"/>
      <c r="B252" s="401"/>
      <c r="C252" s="460"/>
      <c r="D252" s="403"/>
      <c r="E252" s="315"/>
      <c r="F252" s="205"/>
      <c r="G252" s="205"/>
      <c r="H252" s="205"/>
      <c r="I252" s="205"/>
      <c r="J252" s="205"/>
      <c r="K252" s="205"/>
      <c r="L252" s="205"/>
      <c r="M252" s="205"/>
      <c r="N252" s="205"/>
      <c r="O252" s="205"/>
      <c r="P252" s="205"/>
      <c r="Q252" s="205"/>
      <c r="R252" s="205"/>
      <c r="S252" s="205"/>
      <c r="T252" s="205"/>
      <c r="U252" s="205"/>
      <c r="V252" s="205"/>
      <c r="W252" s="205"/>
      <c r="X252" s="205"/>
      <c r="Y252" s="205"/>
    </row>
    <row r="253" spans="1:25" ht="12" customHeight="1" x14ac:dyDescent="0.2">
      <c r="A253" s="205"/>
      <c r="B253" s="401"/>
      <c r="C253" s="460"/>
      <c r="D253" s="403"/>
      <c r="E253" s="315"/>
      <c r="F253" s="205"/>
      <c r="G253" s="205"/>
      <c r="H253" s="205"/>
      <c r="I253" s="205"/>
      <c r="J253" s="205"/>
      <c r="K253" s="205"/>
      <c r="L253" s="205"/>
      <c r="M253" s="205"/>
      <c r="N253" s="205"/>
      <c r="O253" s="205"/>
      <c r="P253" s="205"/>
      <c r="Q253" s="205"/>
      <c r="R253" s="205"/>
      <c r="S253" s="205"/>
      <c r="T253" s="205"/>
      <c r="U253" s="205"/>
      <c r="V253" s="205"/>
      <c r="W253" s="205"/>
      <c r="X253" s="205"/>
      <c r="Y253" s="205"/>
    </row>
    <row r="254" spans="1:25" ht="12" customHeight="1" x14ac:dyDescent="0.2">
      <c r="A254" s="205"/>
      <c r="B254" s="401"/>
      <c r="C254" s="460"/>
      <c r="D254" s="403"/>
      <c r="E254" s="315"/>
      <c r="F254" s="205"/>
      <c r="G254" s="205"/>
      <c r="H254" s="205"/>
      <c r="I254" s="205"/>
      <c r="J254" s="205"/>
      <c r="K254" s="205"/>
      <c r="L254" s="205"/>
      <c r="M254" s="205"/>
      <c r="N254" s="205"/>
      <c r="O254" s="205"/>
      <c r="P254" s="205"/>
      <c r="Q254" s="205"/>
      <c r="R254" s="205"/>
      <c r="S254" s="205"/>
      <c r="T254" s="205"/>
      <c r="U254" s="205"/>
      <c r="V254" s="205"/>
      <c r="W254" s="205"/>
      <c r="X254" s="205"/>
      <c r="Y254" s="205"/>
    </row>
    <row r="255" spans="1:25" ht="12" customHeight="1" x14ac:dyDescent="0.2">
      <c r="A255" s="205"/>
      <c r="B255" s="401"/>
      <c r="C255" s="460"/>
      <c r="D255" s="403"/>
      <c r="E255" s="315"/>
      <c r="F255" s="205"/>
      <c r="G255" s="205"/>
      <c r="H255" s="205"/>
      <c r="I255" s="205"/>
      <c r="J255" s="205"/>
      <c r="K255" s="205"/>
      <c r="L255" s="205"/>
      <c r="M255" s="205"/>
      <c r="N255" s="205"/>
      <c r="O255" s="205"/>
      <c r="P255" s="205"/>
      <c r="Q255" s="205"/>
      <c r="R255" s="205"/>
      <c r="S255" s="205"/>
      <c r="T255" s="205"/>
      <c r="U255" s="205"/>
      <c r="V255" s="205"/>
      <c r="W255" s="205"/>
      <c r="X255" s="205"/>
      <c r="Y255" s="205"/>
    </row>
    <row r="256" spans="1:25" ht="12" customHeight="1" x14ac:dyDescent="0.2">
      <c r="A256" s="205"/>
      <c r="B256" s="401"/>
      <c r="C256" s="460"/>
      <c r="D256" s="403"/>
      <c r="E256" s="315"/>
      <c r="F256" s="205"/>
      <c r="G256" s="205"/>
      <c r="H256" s="205"/>
      <c r="I256" s="205"/>
      <c r="J256" s="205"/>
      <c r="K256" s="205"/>
      <c r="L256" s="205"/>
      <c r="M256" s="205"/>
      <c r="N256" s="205"/>
      <c r="O256" s="205"/>
      <c r="P256" s="205"/>
      <c r="Q256" s="205"/>
      <c r="R256" s="205"/>
      <c r="S256" s="205"/>
      <c r="T256" s="205"/>
      <c r="U256" s="205"/>
      <c r="V256" s="205"/>
      <c r="W256" s="205"/>
      <c r="X256" s="205"/>
      <c r="Y256" s="205"/>
    </row>
    <row r="257" spans="1:25" ht="12" customHeight="1" x14ac:dyDescent="0.2">
      <c r="A257" s="205"/>
      <c r="B257" s="401"/>
      <c r="C257" s="460"/>
      <c r="D257" s="403"/>
      <c r="E257" s="315"/>
      <c r="F257" s="205"/>
      <c r="G257" s="205"/>
      <c r="H257" s="205"/>
      <c r="I257" s="205"/>
      <c r="J257" s="205"/>
      <c r="K257" s="205"/>
      <c r="L257" s="205"/>
      <c r="M257" s="205"/>
      <c r="N257" s="205"/>
      <c r="O257" s="205"/>
      <c r="P257" s="205"/>
      <c r="Q257" s="205"/>
      <c r="R257" s="205"/>
      <c r="S257" s="205"/>
      <c r="T257" s="205"/>
      <c r="U257" s="205"/>
      <c r="V257" s="205"/>
      <c r="W257" s="205"/>
      <c r="X257" s="205"/>
      <c r="Y257" s="205"/>
    </row>
    <row r="258" spans="1:25" ht="12" customHeight="1" x14ac:dyDescent="0.2">
      <c r="A258" s="205"/>
      <c r="B258" s="401"/>
      <c r="C258" s="460"/>
      <c r="D258" s="403"/>
      <c r="E258" s="315"/>
      <c r="F258" s="205"/>
      <c r="G258" s="205"/>
      <c r="H258" s="205"/>
      <c r="I258" s="205"/>
      <c r="J258" s="205"/>
      <c r="K258" s="205"/>
      <c r="L258" s="205"/>
      <c r="M258" s="205"/>
      <c r="N258" s="205"/>
      <c r="O258" s="205"/>
      <c r="P258" s="205"/>
      <c r="Q258" s="205"/>
      <c r="R258" s="205"/>
      <c r="S258" s="205"/>
      <c r="T258" s="205"/>
      <c r="U258" s="205"/>
      <c r="V258" s="205"/>
      <c r="W258" s="205"/>
      <c r="X258" s="205"/>
      <c r="Y258" s="205"/>
    </row>
    <row r="259" spans="1:25" ht="12" customHeight="1" x14ac:dyDescent="0.2">
      <c r="A259" s="205"/>
      <c r="B259" s="401"/>
      <c r="C259" s="460"/>
      <c r="D259" s="403"/>
      <c r="E259" s="315"/>
      <c r="F259" s="205"/>
      <c r="G259" s="205"/>
      <c r="H259" s="205"/>
      <c r="I259" s="205"/>
      <c r="J259" s="205"/>
      <c r="K259" s="205"/>
      <c r="L259" s="205"/>
      <c r="M259" s="205"/>
      <c r="N259" s="205"/>
      <c r="O259" s="205"/>
      <c r="P259" s="205"/>
      <c r="Q259" s="205"/>
      <c r="R259" s="205"/>
      <c r="S259" s="205"/>
      <c r="T259" s="205"/>
      <c r="U259" s="205"/>
      <c r="V259" s="205"/>
      <c r="W259" s="205"/>
      <c r="X259" s="205"/>
      <c r="Y259" s="205"/>
    </row>
    <row r="260" spans="1:25" ht="12" customHeight="1" x14ac:dyDescent="0.2">
      <c r="A260" s="205"/>
      <c r="B260" s="401"/>
      <c r="C260" s="460"/>
      <c r="D260" s="403"/>
      <c r="E260" s="315"/>
      <c r="F260" s="205"/>
      <c r="G260" s="205"/>
      <c r="H260" s="205"/>
      <c r="I260" s="205"/>
      <c r="J260" s="205"/>
      <c r="K260" s="205"/>
      <c r="L260" s="205"/>
      <c r="M260" s="205"/>
      <c r="N260" s="205"/>
      <c r="O260" s="205"/>
      <c r="P260" s="205"/>
      <c r="Q260" s="205"/>
      <c r="R260" s="205"/>
      <c r="S260" s="205"/>
      <c r="T260" s="205"/>
      <c r="U260" s="205"/>
      <c r="V260" s="205"/>
      <c r="W260" s="205"/>
      <c r="X260" s="205"/>
      <c r="Y260" s="205"/>
    </row>
    <row r="261" spans="1:25" ht="12" customHeight="1" x14ac:dyDescent="0.2">
      <c r="A261" s="205"/>
      <c r="B261" s="401"/>
      <c r="C261" s="460"/>
      <c r="D261" s="403"/>
      <c r="E261" s="315"/>
      <c r="F261" s="205"/>
      <c r="G261" s="205"/>
      <c r="H261" s="205"/>
      <c r="I261" s="205"/>
      <c r="J261" s="205"/>
      <c r="K261" s="205"/>
      <c r="L261" s="205"/>
      <c r="M261" s="205"/>
      <c r="N261" s="205"/>
      <c r="O261" s="205"/>
      <c r="P261" s="205"/>
      <c r="Q261" s="205"/>
      <c r="R261" s="205"/>
      <c r="S261" s="205"/>
      <c r="T261" s="205"/>
      <c r="U261" s="205"/>
      <c r="V261" s="205"/>
      <c r="W261" s="205"/>
      <c r="X261" s="205"/>
      <c r="Y261" s="205"/>
    </row>
    <row r="262" spans="1:25" ht="12" customHeight="1" x14ac:dyDescent="0.2">
      <c r="A262" s="205"/>
      <c r="B262" s="401"/>
      <c r="C262" s="460"/>
      <c r="D262" s="403"/>
      <c r="E262" s="315"/>
      <c r="F262" s="205"/>
      <c r="G262" s="205"/>
      <c r="H262" s="205"/>
      <c r="I262" s="205"/>
      <c r="J262" s="205"/>
      <c r="K262" s="205"/>
      <c r="L262" s="205"/>
      <c r="M262" s="205"/>
      <c r="N262" s="205"/>
      <c r="O262" s="205"/>
      <c r="P262" s="205"/>
      <c r="Q262" s="205"/>
      <c r="R262" s="205"/>
      <c r="S262" s="205"/>
      <c r="T262" s="205"/>
      <c r="U262" s="205"/>
      <c r="V262" s="205"/>
      <c r="W262" s="205"/>
      <c r="X262" s="205"/>
      <c r="Y262" s="205"/>
    </row>
    <row r="263" spans="1:25" ht="12" customHeight="1" x14ac:dyDescent="0.2">
      <c r="A263" s="205"/>
      <c r="B263" s="401"/>
      <c r="C263" s="460"/>
      <c r="D263" s="403"/>
      <c r="E263" s="315"/>
      <c r="F263" s="205"/>
      <c r="G263" s="205"/>
      <c r="H263" s="205"/>
      <c r="I263" s="205"/>
      <c r="J263" s="205"/>
      <c r="K263" s="205"/>
      <c r="L263" s="205"/>
      <c r="M263" s="205"/>
      <c r="N263" s="205"/>
      <c r="O263" s="205"/>
      <c r="P263" s="205"/>
      <c r="Q263" s="205"/>
      <c r="R263" s="205"/>
      <c r="S263" s="205"/>
      <c r="T263" s="205"/>
      <c r="U263" s="205"/>
      <c r="V263" s="205"/>
      <c r="W263" s="205"/>
      <c r="X263" s="205"/>
      <c r="Y263" s="205"/>
    </row>
    <row r="264" spans="1:25" ht="12" customHeight="1" x14ac:dyDescent="0.2">
      <c r="A264" s="205"/>
      <c r="B264" s="401"/>
      <c r="C264" s="460"/>
      <c r="D264" s="403"/>
      <c r="E264" s="315"/>
      <c r="F264" s="205"/>
      <c r="G264" s="205"/>
      <c r="H264" s="205"/>
      <c r="I264" s="205"/>
      <c r="J264" s="205"/>
      <c r="K264" s="205"/>
      <c r="L264" s="205"/>
      <c r="M264" s="205"/>
      <c r="N264" s="205"/>
      <c r="O264" s="205"/>
      <c r="P264" s="205"/>
      <c r="Q264" s="205"/>
      <c r="R264" s="205"/>
      <c r="S264" s="205"/>
      <c r="T264" s="205"/>
      <c r="U264" s="205"/>
      <c r="V264" s="205"/>
      <c r="W264" s="205"/>
      <c r="X264" s="205"/>
      <c r="Y264" s="205"/>
    </row>
    <row r="265" spans="1:25" ht="12" customHeight="1" x14ac:dyDescent="0.2">
      <c r="A265" s="205"/>
      <c r="B265" s="401"/>
      <c r="C265" s="460"/>
      <c r="D265" s="403"/>
      <c r="E265" s="315"/>
      <c r="F265" s="205"/>
      <c r="G265" s="205"/>
      <c r="H265" s="205"/>
      <c r="I265" s="205"/>
      <c r="J265" s="205"/>
      <c r="K265" s="205"/>
      <c r="L265" s="205"/>
      <c r="M265" s="205"/>
      <c r="N265" s="205"/>
      <c r="O265" s="205"/>
      <c r="P265" s="205"/>
      <c r="Q265" s="205"/>
      <c r="R265" s="205"/>
      <c r="S265" s="205"/>
      <c r="T265" s="205"/>
      <c r="U265" s="205"/>
      <c r="V265" s="205"/>
      <c r="W265" s="205"/>
      <c r="X265" s="205"/>
      <c r="Y265" s="205"/>
    </row>
    <row r="266" spans="1:25" ht="12" customHeight="1" x14ac:dyDescent="0.2">
      <c r="A266" s="205"/>
      <c r="B266" s="401"/>
      <c r="C266" s="460"/>
      <c r="D266" s="403"/>
      <c r="E266" s="315"/>
      <c r="F266" s="205"/>
      <c r="G266" s="205"/>
      <c r="H266" s="205"/>
      <c r="I266" s="205"/>
      <c r="J266" s="205"/>
      <c r="K266" s="205"/>
      <c r="L266" s="205"/>
      <c r="M266" s="205"/>
      <c r="N266" s="205"/>
      <c r="O266" s="205"/>
      <c r="P266" s="205"/>
      <c r="Q266" s="205"/>
      <c r="R266" s="205"/>
      <c r="S266" s="205"/>
      <c r="T266" s="205"/>
      <c r="U266" s="205"/>
      <c r="V266" s="205"/>
      <c r="W266" s="205"/>
      <c r="X266" s="205"/>
      <c r="Y266" s="205"/>
    </row>
    <row r="267" spans="1:25" ht="12" customHeight="1" x14ac:dyDescent="0.2">
      <c r="A267" s="205"/>
      <c r="B267" s="401"/>
      <c r="C267" s="460"/>
      <c r="D267" s="403"/>
      <c r="E267" s="315"/>
      <c r="F267" s="205"/>
      <c r="G267" s="205"/>
      <c r="H267" s="205"/>
      <c r="I267" s="205"/>
      <c r="J267" s="205"/>
      <c r="K267" s="205"/>
      <c r="L267" s="205"/>
      <c r="M267" s="205"/>
      <c r="N267" s="205"/>
      <c r="O267" s="205"/>
      <c r="P267" s="205"/>
      <c r="Q267" s="205"/>
      <c r="R267" s="205"/>
      <c r="S267" s="205"/>
      <c r="T267" s="205"/>
      <c r="U267" s="205"/>
      <c r="V267" s="205"/>
      <c r="W267" s="205"/>
      <c r="X267" s="205"/>
      <c r="Y267" s="205"/>
    </row>
    <row r="268" spans="1:25" ht="12" customHeight="1" x14ac:dyDescent="0.2">
      <c r="A268" s="205"/>
      <c r="B268" s="401"/>
      <c r="C268" s="460"/>
      <c r="D268" s="403"/>
      <c r="E268" s="315"/>
      <c r="F268" s="205"/>
      <c r="G268" s="205"/>
      <c r="H268" s="205"/>
      <c r="I268" s="205"/>
      <c r="J268" s="205"/>
      <c r="K268" s="205"/>
      <c r="L268" s="205"/>
      <c r="M268" s="205"/>
      <c r="N268" s="205"/>
      <c r="O268" s="205"/>
      <c r="P268" s="205"/>
      <c r="Q268" s="205"/>
      <c r="R268" s="205"/>
      <c r="S268" s="205"/>
      <c r="T268" s="205"/>
      <c r="U268" s="205"/>
      <c r="V268" s="205"/>
      <c r="W268" s="205"/>
      <c r="X268" s="205"/>
      <c r="Y268" s="205"/>
    </row>
    <row r="269" spans="1:25" ht="12" customHeight="1" x14ac:dyDescent="0.2">
      <c r="A269" s="205"/>
      <c r="B269" s="401"/>
      <c r="C269" s="460"/>
      <c r="D269" s="403"/>
      <c r="E269" s="315"/>
      <c r="F269" s="205"/>
      <c r="G269" s="205"/>
      <c r="H269" s="205"/>
      <c r="I269" s="205"/>
      <c r="J269" s="205"/>
      <c r="K269" s="205"/>
      <c r="L269" s="205"/>
      <c r="M269" s="205"/>
      <c r="N269" s="205"/>
      <c r="O269" s="205"/>
      <c r="P269" s="205"/>
      <c r="Q269" s="205"/>
      <c r="R269" s="205"/>
      <c r="S269" s="205"/>
      <c r="T269" s="205"/>
      <c r="U269" s="205"/>
      <c r="V269" s="205"/>
      <c r="W269" s="205"/>
      <c r="X269" s="205"/>
      <c r="Y269" s="205"/>
    </row>
    <row r="270" spans="1:25" ht="12" customHeight="1" x14ac:dyDescent="0.2">
      <c r="A270" s="205"/>
      <c r="B270" s="401"/>
      <c r="C270" s="460"/>
      <c r="D270" s="403"/>
      <c r="E270" s="315"/>
      <c r="F270" s="205"/>
      <c r="G270" s="205"/>
      <c r="H270" s="205"/>
      <c r="I270" s="205"/>
      <c r="J270" s="205"/>
      <c r="K270" s="205"/>
      <c r="L270" s="205"/>
      <c r="M270" s="205"/>
      <c r="N270" s="205"/>
      <c r="O270" s="205"/>
      <c r="P270" s="205"/>
      <c r="Q270" s="205"/>
      <c r="R270" s="205"/>
      <c r="S270" s="205"/>
      <c r="T270" s="205"/>
      <c r="U270" s="205"/>
      <c r="V270" s="205"/>
      <c r="W270" s="205"/>
      <c r="X270" s="205"/>
      <c r="Y270" s="205"/>
    </row>
    <row r="271" spans="1:25" ht="12" customHeight="1" x14ac:dyDescent="0.2">
      <c r="A271" s="205"/>
      <c r="B271" s="401"/>
      <c r="C271" s="460"/>
      <c r="D271" s="403"/>
      <c r="E271" s="315"/>
      <c r="F271" s="205"/>
      <c r="G271" s="205"/>
      <c r="H271" s="205"/>
      <c r="I271" s="205"/>
      <c r="J271" s="205"/>
      <c r="K271" s="205"/>
      <c r="L271" s="205"/>
      <c r="M271" s="205"/>
      <c r="N271" s="205"/>
      <c r="O271" s="205"/>
      <c r="P271" s="205"/>
      <c r="Q271" s="205"/>
      <c r="R271" s="205"/>
      <c r="S271" s="205"/>
      <c r="T271" s="205"/>
      <c r="U271" s="205"/>
      <c r="V271" s="205"/>
      <c r="W271" s="205"/>
      <c r="X271" s="205"/>
      <c r="Y271" s="205"/>
    </row>
    <row r="272" spans="1:25" ht="12" customHeight="1" x14ac:dyDescent="0.2">
      <c r="A272" s="205"/>
      <c r="B272" s="401"/>
      <c r="C272" s="460"/>
      <c r="D272" s="403"/>
      <c r="E272" s="315"/>
      <c r="F272" s="205"/>
      <c r="G272" s="205"/>
      <c r="H272" s="205"/>
      <c r="I272" s="205"/>
      <c r="J272" s="205"/>
      <c r="K272" s="205"/>
      <c r="L272" s="205"/>
      <c r="M272" s="205"/>
      <c r="N272" s="205"/>
      <c r="O272" s="205"/>
      <c r="P272" s="205"/>
      <c r="Q272" s="205"/>
      <c r="R272" s="205"/>
      <c r="S272" s="205"/>
      <c r="T272" s="205"/>
      <c r="U272" s="205"/>
      <c r="V272" s="205"/>
      <c r="W272" s="205"/>
      <c r="X272" s="205"/>
      <c r="Y272" s="205"/>
    </row>
    <row r="273" spans="1:25" ht="12" customHeight="1" x14ac:dyDescent="0.2">
      <c r="A273" s="205"/>
      <c r="B273" s="401"/>
      <c r="C273" s="460"/>
      <c r="D273" s="403"/>
      <c r="E273" s="315"/>
      <c r="F273" s="205"/>
      <c r="G273" s="205"/>
      <c r="H273" s="205"/>
      <c r="I273" s="205"/>
      <c r="J273" s="205"/>
      <c r="K273" s="205"/>
      <c r="L273" s="205"/>
      <c r="M273" s="205"/>
      <c r="N273" s="205"/>
      <c r="O273" s="205"/>
      <c r="P273" s="205"/>
      <c r="Q273" s="205"/>
      <c r="R273" s="205"/>
      <c r="S273" s="205"/>
      <c r="T273" s="205"/>
      <c r="U273" s="205"/>
      <c r="V273" s="205"/>
      <c r="W273" s="205"/>
      <c r="X273" s="205"/>
      <c r="Y273" s="205"/>
    </row>
    <row r="274" spans="1:25" ht="12" customHeight="1" x14ac:dyDescent="0.2">
      <c r="A274" s="205"/>
      <c r="B274" s="401"/>
      <c r="C274" s="460"/>
      <c r="D274" s="403"/>
      <c r="E274" s="315"/>
      <c r="F274" s="205"/>
      <c r="G274" s="205"/>
      <c r="H274" s="205"/>
      <c r="I274" s="205"/>
      <c r="J274" s="205"/>
      <c r="K274" s="205"/>
      <c r="L274" s="205"/>
      <c r="M274" s="205"/>
      <c r="N274" s="205"/>
      <c r="O274" s="205"/>
      <c r="P274" s="205"/>
      <c r="Q274" s="205"/>
      <c r="R274" s="205"/>
      <c r="S274" s="205"/>
      <c r="T274" s="205"/>
      <c r="U274" s="205"/>
      <c r="V274" s="205"/>
      <c r="W274" s="205"/>
      <c r="X274" s="205"/>
      <c r="Y274" s="205"/>
    </row>
    <row r="275" spans="1:25" ht="12" customHeight="1" x14ac:dyDescent="0.2">
      <c r="A275" s="205"/>
      <c r="B275" s="401"/>
      <c r="C275" s="460"/>
      <c r="D275" s="403"/>
      <c r="E275" s="315"/>
      <c r="F275" s="205"/>
      <c r="G275" s="205"/>
      <c r="H275" s="205"/>
      <c r="I275" s="205"/>
      <c r="J275" s="205"/>
      <c r="K275" s="205"/>
      <c r="L275" s="205"/>
      <c r="M275" s="205"/>
      <c r="N275" s="205"/>
      <c r="O275" s="205"/>
      <c r="P275" s="205"/>
      <c r="Q275" s="205"/>
      <c r="R275" s="205"/>
      <c r="S275" s="205"/>
      <c r="T275" s="205"/>
      <c r="U275" s="205"/>
      <c r="V275" s="205"/>
      <c r="W275" s="205"/>
      <c r="X275" s="205"/>
      <c r="Y275" s="205"/>
    </row>
    <row r="276" spans="1:25" ht="12" customHeight="1" x14ac:dyDescent="0.2">
      <c r="A276" s="205"/>
      <c r="B276" s="401"/>
      <c r="C276" s="460"/>
      <c r="D276" s="403"/>
      <c r="E276" s="315"/>
      <c r="F276" s="205"/>
      <c r="G276" s="205"/>
      <c r="H276" s="205"/>
      <c r="I276" s="205"/>
      <c r="J276" s="205"/>
      <c r="K276" s="205"/>
      <c r="L276" s="205"/>
      <c r="M276" s="205"/>
      <c r="N276" s="205"/>
      <c r="O276" s="205"/>
      <c r="P276" s="205"/>
      <c r="Q276" s="205"/>
      <c r="R276" s="205"/>
      <c r="S276" s="205"/>
      <c r="T276" s="205"/>
      <c r="U276" s="205"/>
      <c r="V276" s="205"/>
      <c r="W276" s="205"/>
      <c r="X276" s="205"/>
      <c r="Y276" s="205"/>
    </row>
    <row r="277" spans="1:25" ht="12" customHeight="1" x14ac:dyDescent="0.2">
      <c r="A277" s="205"/>
      <c r="B277" s="401"/>
      <c r="C277" s="460"/>
      <c r="D277" s="403"/>
      <c r="E277" s="315"/>
      <c r="F277" s="205"/>
      <c r="G277" s="205"/>
      <c r="H277" s="205"/>
      <c r="I277" s="205"/>
      <c r="J277" s="205"/>
      <c r="K277" s="205"/>
      <c r="L277" s="205"/>
      <c r="M277" s="205"/>
      <c r="N277" s="205"/>
      <c r="O277" s="205"/>
      <c r="P277" s="205"/>
      <c r="Q277" s="205"/>
      <c r="R277" s="205"/>
      <c r="S277" s="205"/>
      <c r="T277" s="205"/>
      <c r="U277" s="205"/>
      <c r="V277" s="205"/>
      <c r="W277" s="205"/>
      <c r="X277" s="205"/>
      <c r="Y277" s="205"/>
    </row>
    <row r="278" spans="1:25" ht="12" customHeight="1" x14ac:dyDescent="0.2">
      <c r="A278" s="205"/>
      <c r="B278" s="401"/>
      <c r="C278" s="460"/>
      <c r="D278" s="403"/>
      <c r="E278" s="315"/>
      <c r="F278" s="205"/>
      <c r="G278" s="205"/>
      <c r="H278" s="205"/>
      <c r="I278" s="205"/>
      <c r="J278" s="205"/>
      <c r="K278" s="205"/>
      <c r="L278" s="205"/>
      <c r="M278" s="205"/>
      <c r="N278" s="205"/>
      <c r="O278" s="205"/>
      <c r="P278" s="205"/>
      <c r="Q278" s="205"/>
      <c r="R278" s="205"/>
      <c r="S278" s="205"/>
      <c r="T278" s="205"/>
      <c r="U278" s="205"/>
      <c r="V278" s="205"/>
      <c r="W278" s="205"/>
      <c r="X278" s="205"/>
      <c r="Y278" s="205"/>
    </row>
    <row r="279" spans="1:25" ht="12" customHeight="1" x14ac:dyDescent="0.2">
      <c r="A279" s="205"/>
      <c r="B279" s="401"/>
      <c r="C279" s="460"/>
      <c r="D279" s="403"/>
      <c r="E279" s="315"/>
      <c r="F279" s="205"/>
      <c r="G279" s="205"/>
      <c r="H279" s="205"/>
      <c r="I279" s="205"/>
      <c r="J279" s="205"/>
      <c r="K279" s="205"/>
      <c r="L279" s="205"/>
      <c r="M279" s="205"/>
      <c r="N279" s="205"/>
      <c r="O279" s="205"/>
      <c r="P279" s="205"/>
      <c r="Q279" s="205"/>
      <c r="R279" s="205"/>
      <c r="S279" s="205"/>
      <c r="T279" s="205"/>
      <c r="U279" s="205"/>
      <c r="V279" s="205"/>
      <c r="W279" s="205"/>
      <c r="X279" s="205"/>
      <c r="Y279" s="205"/>
    </row>
    <row r="280" spans="1:25" ht="12" customHeight="1" x14ac:dyDescent="0.2">
      <c r="A280" s="205"/>
      <c r="B280" s="401"/>
      <c r="C280" s="460"/>
      <c r="D280" s="403"/>
      <c r="E280" s="315"/>
      <c r="F280" s="205"/>
      <c r="G280" s="205"/>
      <c r="H280" s="205"/>
      <c r="I280" s="205"/>
      <c r="J280" s="205"/>
      <c r="K280" s="205"/>
      <c r="L280" s="205"/>
      <c r="M280" s="205"/>
      <c r="N280" s="205"/>
      <c r="O280" s="205"/>
      <c r="P280" s="205"/>
      <c r="Q280" s="205"/>
      <c r="R280" s="205"/>
      <c r="S280" s="205"/>
      <c r="T280" s="205"/>
      <c r="U280" s="205"/>
      <c r="V280" s="205"/>
      <c r="W280" s="205"/>
      <c r="X280" s="205"/>
      <c r="Y280" s="205"/>
    </row>
    <row r="281" spans="1:25" ht="12" customHeight="1" x14ac:dyDescent="0.2">
      <c r="A281" s="205"/>
      <c r="B281" s="401"/>
      <c r="C281" s="460"/>
      <c r="D281" s="403"/>
      <c r="E281" s="315"/>
      <c r="F281" s="205"/>
      <c r="G281" s="205"/>
      <c r="H281" s="205"/>
      <c r="I281" s="205"/>
      <c r="J281" s="205"/>
      <c r="K281" s="205"/>
      <c r="L281" s="205"/>
      <c r="M281" s="205"/>
      <c r="N281" s="205"/>
      <c r="O281" s="205"/>
      <c r="P281" s="205"/>
      <c r="Q281" s="205"/>
      <c r="R281" s="205"/>
      <c r="S281" s="205"/>
      <c r="T281" s="205"/>
      <c r="U281" s="205"/>
      <c r="V281" s="205"/>
      <c r="W281" s="205"/>
      <c r="X281" s="205"/>
      <c r="Y281" s="205"/>
    </row>
    <row r="282" spans="1:25" ht="12" customHeight="1" x14ac:dyDescent="0.2">
      <c r="A282" s="205"/>
      <c r="B282" s="401"/>
      <c r="C282" s="460"/>
      <c r="D282" s="403"/>
      <c r="E282" s="315"/>
      <c r="F282" s="205"/>
      <c r="G282" s="205"/>
      <c r="H282" s="205"/>
      <c r="I282" s="205"/>
      <c r="J282" s="205"/>
      <c r="K282" s="205"/>
      <c r="L282" s="205"/>
      <c r="M282" s="205"/>
      <c r="N282" s="205"/>
      <c r="O282" s="205"/>
      <c r="P282" s="205"/>
      <c r="Q282" s="205"/>
      <c r="R282" s="205"/>
      <c r="S282" s="205"/>
      <c r="T282" s="205"/>
      <c r="U282" s="205"/>
      <c r="V282" s="205"/>
      <c r="W282" s="205"/>
      <c r="X282" s="205"/>
      <c r="Y282" s="205"/>
    </row>
    <row r="283" spans="1:25" ht="12" customHeight="1" x14ac:dyDescent="0.2">
      <c r="A283" s="205"/>
      <c r="B283" s="401"/>
      <c r="C283" s="460"/>
      <c r="D283" s="403"/>
      <c r="E283" s="315"/>
      <c r="F283" s="205"/>
      <c r="G283" s="205"/>
      <c r="H283" s="205"/>
      <c r="I283" s="205"/>
      <c r="J283" s="205"/>
      <c r="K283" s="205"/>
      <c r="L283" s="205"/>
      <c r="M283" s="205"/>
      <c r="N283" s="205"/>
      <c r="O283" s="205"/>
      <c r="P283" s="205"/>
      <c r="Q283" s="205"/>
      <c r="R283" s="205"/>
      <c r="S283" s="205"/>
      <c r="T283" s="205"/>
      <c r="U283" s="205"/>
      <c r="V283" s="205"/>
      <c r="W283" s="205"/>
      <c r="X283" s="205"/>
      <c r="Y283" s="205"/>
    </row>
    <row r="284" spans="1:25" ht="12" customHeight="1" x14ac:dyDescent="0.2">
      <c r="A284" s="205"/>
      <c r="B284" s="401"/>
      <c r="C284" s="460"/>
      <c r="D284" s="403"/>
      <c r="E284" s="315"/>
      <c r="F284" s="205"/>
      <c r="G284" s="205"/>
      <c r="H284" s="205"/>
      <c r="I284" s="205"/>
      <c r="J284" s="205"/>
      <c r="K284" s="205"/>
      <c r="L284" s="205"/>
      <c r="M284" s="205"/>
      <c r="N284" s="205"/>
      <c r="O284" s="205"/>
      <c r="P284" s="205"/>
      <c r="Q284" s="205"/>
      <c r="R284" s="205"/>
      <c r="S284" s="205"/>
      <c r="T284" s="205"/>
      <c r="U284" s="205"/>
      <c r="V284" s="205"/>
      <c r="W284" s="205"/>
      <c r="X284" s="205"/>
      <c r="Y284" s="205"/>
    </row>
    <row r="285" spans="1:25" ht="12" customHeight="1" x14ac:dyDescent="0.2">
      <c r="A285" s="205"/>
      <c r="B285" s="401"/>
      <c r="C285" s="460"/>
      <c r="D285" s="403"/>
      <c r="E285" s="315"/>
      <c r="F285" s="205"/>
      <c r="G285" s="205"/>
      <c r="H285" s="205"/>
      <c r="I285" s="205"/>
      <c r="J285" s="205"/>
      <c r="K285" s="205"/>
      <c r="L285" s="205"/>
      <c r="M285" s="205"/>
      <c r="N285" s="205"/>
      <c r="O285" s="205"/>
      <c r="P285" s="205"/>
      <c r="Q285" s="205"/>
      <c r="R285" s="205"/>
      <c r="S285" s="205"/>
      <c r="T285" s="205"/>
      <c r="U285" s="205"/>
      <c r="V285" s="205"/>
      <c r="W285" s="205"/>
      <c r="X285" s="205"/>
      <c r="Y285" s="205"/>
    </row>
    <row r="286" spans="1:25" ht="12" customHeight="1" x14ac:dyDescent="0.2">
      <c r="A286" s="205"/>
      <c r="B286" s="401"/>
      <c r="C286" s="460"/>
      <c r="D286" s="403"/>
      <c r="E286" s="315"/>
      <c r="F286" s="205"/>
      <c r="G286" s="205"/>
      <c r="H286" s="205"/>
      <c r="I286" s="205"/>
      <c r="J286" s="205"/>
      <c r="K286" s="205"/>
      <c r="L286" s="205"/>
      <c r="M286" s="205"/>
      <c r="N286" s="205"/>
      <c r="O286" s="205"/>
      <c r="P286" s="205"/>
      <c r="Q286" s="205"/>
      <c r="R286" s="205"/>
      <c r="S286" s="205"/>
      <c r="T286" s="205"/>
      <c r="U286" s="205"/>
      <c r="V286" s="205"/>
      <c r="W286" s="205"/>
      <c r="X286" s="205"/>
      <c r="Y286" s="205"/>
    </row>
    <row r="287" spans="1:25" ht="12" customHeight="1" x14ac:dyDescent="0.2">
      <c r="A287" s="205"/>
      <c r="B287" s="401"/>
      <c r="C287" s="460"/>
      <c r="D287" s="403"/>
      <c r="E287" s="315"/>
      <c r="F287" s="205"/>
      <c r="G287" s="205"/>
      <c r="H287" s="205"/>
      <c r="I287" s="205"/>
      <c r="J287" s="205"/>
      <c r="K287" s="205"/>
      <c r="L287" s="205"/>
      <c r="M287" s="205"/>
      <c r="N287" s="205"/>
      <c r="O287" s="205"/>
      <c r="P287" s="205"/>
      <c r="Q287" s="205"/>
      <c r="R287" s="205"/>
      <c r="S287" s="205"/>
      <c r="T287" s="205"/>
      <c r="U287" s="205"/>
      <c r="V287" s="205"/>
      <c r="W287" s="205"/>
      <c r="X287" s="205"/>
      <c r="Y287" s="205"/>
    </row>
    <row r="288" spans="1:25" ht="12" customHeight="1" x14ac:dyDescent="0.2">
      <c r="A288" s="205"/>
      <c r="B288" s="401"/>
      <c r="C288" s="460"/>
      <c r="D288" s="403"/>
      <c r="E288" s="315"/>
      <c r="F288" s="205"/>
      <c r="G288" s="205"/>
      <c r="H288" s="205"/>
      <c r="I288" s="205"/>
      <c r="J288" s="205"/>
      <c r="K288" s="205"/>
      <c r="L288" s="205"/>
      <c r="M288" s="205"/>
      <c r="N288" s="205"/>
      <c r="O288" s="205"/>
      <c r="P288" s="205"/>
      <c r="Q288" s="205"/>
      <c r="R288" s="205"/>
      <c r="S288" s="205"/>
      <c r="T288" s="205"/>
      <c r="U288" s="205"/>
      <c r="V288" s="205"/>
      <c r="W288" s="205"/>
      <c r="X288" s="205"/>
      <c r="Y288" s="205"/>
    </row>
    <row r="289" spans="1:25" ht="12" customHeight="1" x14ac:dyDescent="0.2">
      <c r="A289" s="205"/>
      <c r="B289" s="401"/>
      <c r="C289" s="460"/>
      <c r="D289" s="403"/>
      <c r="E289" s="315"/>
      <c r="F289" s="205"/>
      <c r="G289" s="205"/>
      <c r="H289" s="205"/>
      <c r="I289" s="205"/>
      <c r="J289" s="205"/>
      <c r="K289" s="205"/>
      <c r="L289" s="205"/>
      <c r="M289" s="205"/>
      <c r="N289" s="205"/>
      <c r="O289" s="205"/>
      <c r="P289" s="205"/>
      <c r="Q289" s="205"/>
      <c r="R289" s="205"/>
      <c r="S289" s="205"/>
      <c r="T289" s="205"/>
      <c r="U289" s="205"/>
      <c r="V289" s="205"/>
      <c r="W289" s="205"/>
      <c r="X289" s="205"/>
      <c r="Y289" s="205"/>
    </row>
    <row r="290" spans="1:25" ht="12" customHeight="1" x14ac:dyDescent="0.2">
      <c r="A290" s="205"/>
      <c r="B290" s="401"/>
      <c r="C290" s="460"/>
      <c r="D290" s="403"/>
      <c r="E290" s="315"/>
      <c r="F290" s="205"/>
      <c r="G290" s="205"/>
      <c r="H290" s="205"/>
      <c r="I290" s="205"/>
      <c r="J290" s="205"/>
      <c r="K290" s="205"/>
      <c r="L290" s="205"/>
      <c r="M290" s="205"/>
      <c r="N290" s="205"/>
      <c r="O290" s="205"/>
      <c r="P290" s="205"/>
      <c r="Q290" s="205"/>
      <c r="R290" s="205"/>
      <c r="S290" s="205"/>
      <c r="T290" s="205"/>
      <c r="U290" s="205"/>
      <c r="V290" s="205"/>
      <c r="W290" s="205"/>
      <c r="X290" s="205"/>
      <c r="Y290" s="205"/>
    </row>
    <row r="291" spans="1:25" ht="12" customHeight="1" x14ac:dyDescent="0.2">
      <c r="A291" s="205"/>
      <c r="B291" s="401"/>
      <c r="C291" s="460"/>
      <c r="D291" s="403"/>
      <c r="E291" s="315"/>
      <c r="F291" s="205"/>
      <c r="G291" s="205"/>
      <c r="H291" s="205"/>
      <c r="I291" s="205"/>
      <c r="J291" s="205"/>
      <c r="K291" s="205"/>
      <c r="L291" s="205"/>
      <c r="M291" s="205"/>
      <c r="N291" s="205"/>
      <c r="O291" s="205"/>
      <c r="P291" s="205"/>
      <c r="Q291" s="205"/>
      <c r="R291" s="205"/>
      <c r="S291" s="205"/>
      <c r="T291" s="205"/>
      <c r="U291" s="205"/>
      <c r="V291" s="205"/>
      <c r="W291" s="205"/>
      <c r="X291" s="205"/>
      <c r="Y291" s="205"/>
    </row>
    <row r="292" spans="1:25" ht="12" customHeight="1" x14ac:dyDescent="0.2">
      <c r="A292" s="205"/>
      <c r="B292" s="401"/>
      <c r="C292" s="460"/>
      <c r="D292" s="403"/>
      <c r="E292" s="315"/>
      <c r="F292" s="205"/>
      <c r="G292" s="205"/>
      <c r="H292" s="205"/>
      <c r="I292" s="205"/>
      <c r="J292" s="205"/>
      <c r="K292" s="205"/>
      <c r="L292" s="205"/>
      <c r="M292" s="205"/>
      <c r="N292" s="205"/>
      <c r="O292" s="205"/>
      <c r="P292" s="205"/>
      <c r="Q292" s="205"/>
      <c r="R292" s="205"/>
      <c r="S292" s="205"/>
      <c r="T292" s="205"/>
      <c r="U292" s="205"/>
      <c r="V292" s="205"/>
      <c r="W292" s="205"/>
      <c r="X292" s="205"/>
      <c r="Y292" s="205"/>
    </row>
    <row r="293" spans="1:25" ht="12" customHeight="1" x14ac:dyDescent="0.2">
      <c r="A293" s="205"/>
      <c r="B293" s="401"/>
      <c r="C293" s="460"/>
      <c r="D293" s="403"/>
      <c r="E293" s="315"/>
      <c r="F293" s="205"/>
      <c r="G293" s="205"/>
      <c r="H293" s="205"/>
      <c r="I293" s="205"/>
      <c r="J293" s="205"/>
      <c r="K293" s="205"/>
      <c r="L293" s="205"/>
      <c r="M293" s="205"/>
      <c r="N293" s="205"/>
      <c r="O293" s="205"/>
      <c r="P293" s="205"/>
      <c r="Q293" s="205"/>
      <c r="R293" s="205"/>
      <c r="S293" s="205"/>
      <c r="T293" s="205"/>
      <c r="U293" s="205"/>
      <c r="V293" s="205"/>
      <c r="W293" s="205"/>
      <c r="X293" s="205"/>
      <c r="Y293" s="205"/>
    </row>
    <row r="294" spans="1:25" ht="12" customHeight="1" x14ac:dyDescent="0.2">
      <c r="A294" s="205"/>
      <c r="B294" s="401"/>
      <c r="C294" s="460"/>
      <c r="D294" s="403"/>
      <c r="E294" s="315"/>
      <c r="F294" s="205"/>
      <c r="G294" s="205"/>
      <c r="H294" s="205"/>
      <c r="I294" s="205"/>
      <c r="J294" s="205"/>
      <c r="K294" s="205"/>
      <c r="L294" s="205"/>
      <c r="M294" s="205"/>
      <c r="N294" s="205"/>
      <c r="O294" s="205"/>
      <c r="P294" s="205"/>
      <c r="Q294" s="205"/>
      <c r="R294" s="205"/>
      <c r="S294" s="205"/>
      <c r="T294" s="205"/>
      <c r="U294" s="205"/>
      <c r="V294" s="205"/>
      <c r="W294" s="205"/>
      <c r="X294" s="205"/>
      <c r="Y294" s="205"/>
    </row>
    <row r="295" spans="1:25" ht="12" customHeight="1" x14ac:dyDescent="0.2">
      <c r="A295" s="205"/>
      <c r="B295" s="401"/>
      <c r="C295" s="460"/>
      <c r="D295" s="403"/>
      <c r="E295" s="315"/>
      <c r="F295" s="205"/>
      <c r="G295" s="205"/>
      <c r="H295" s="205"/>
      <c r="I295" s="205"/>
      <c r="J295" s="205"/>
      <c r="K295" s="205"/>
      <c r="L295" s="205"/>
      <c r="M295" s="205"/>
      <c r="N295" s="205"/>
      <c r="O295" s="205"/>
      <c r="P295" s="205"/>
      <c r="Q295" s="205"/>
      <c r="R295" s="205"/>
      <c r="S295" s="205"/>
      <c r="T295" s="205"/>
      <c r="U295" s="205"/>
      <c r="V295" s="205"/>
      <c r="W295" s="205"/>
      <c r="X295" s="205"/>
      <c r="Y295" s="205"/>
    </row>
    <row r="296" spans="1:25" ht="12" customHeight="1" x14ac:dyDescent="0.2">
      <c r="A296" s="205"/>
      <c r="B296" s="401"/>
      <c r="C296" s="460"/>
      <c r="D296" s="403"/>
      <c r="E296" s="315"/>
      <c r="F296" s="205"/>
      <c r="G296" s="205"/>
      <c r="H296" s="205"/>
      <c r="I296" s="205"/>
      <c r="J296" s="205"/>
      <c r="K296" s="205"/>
      <c r="L296" s="205"/>
      <c r="M296" s="205"/>
      <c r="N296" s="205"/>
      <c r="O296" s="205"/>
      <c r="P296" s="205"/>
      <c r="Q296" s="205"/>
      <c r="R296" s="205"/>
      <c r="S296" s="205"/>
      <c r="T296" s="205"/>
      <c r="U296" s="205"/>
      <c r="V296" s="205"/>
      <c r="W296" s="205"/>
      <c r="X296" s="205"/>
      <c r="Y296" s="205"/>
    </row>
    <row r="297" spans="1:25" ht="12" customHeight="1" x14ac:dyDescent="0.2">
      <c r="A297" s="205"/>
      <c r="B297" s="401"/>
      <c r="C297" s="460"/>
      <c r="D297" s="403"/>
      <c r="E297" s="315"/>
      <c r="F297" s="205"/>
      <c r="G297" s="205"/>
      <c r="H297" s="205"/>
      <c r="I297" s="205"/>
      <c r="J297" s="205"/>
      <c r="K297" s="205"/>
      <c r="L297" s="205"/>
      <c r="M297" s="205"/>
      <c r="N297" s="205"/>
      <c r="O297" s="205"/>
      <c r="P297" s="205"/>
      <c r="Q297" s="205"/>
      <c r="R297" s="205"/>
      <c r="S297" s="205"/>
      <c r="T297" s="205"/>
      <c r="U297" s="205"/>
      <c r="V297" s="205"/>
      <c r="W297" s="205"/>
      <c r="X297" s="205"/>
      <c r="Y297" s="205"/>
    </row>
    <row r="298" spans="1:25" ht="12" customHeight="1" x14ac:dyDescent="0.2">
      <c r="A298" s="205"/>
      <c r="B298" s="401"/>
      <c r="C298" s="460"/>
      <c r="D298" s="403"/>
      <c r="E298" s="315"/>
      <c r="F298" s="205"/>
      <c r="G298" s="205"/>
      <c r="H298" s="205"/>
      <c r="I298" s="205"/>
      <c r="J298" s="205"/>
      <c r="K298" s="205"/>
      <c r="L298" s="205"/>
      <c r="M298" s="205"/>
      <c r="N298" s="205"/>
      <c r="O298" s="205"/>
      <c r="P298" s="205"/>
      <c r="Q298" s="205"/>
      <c r="R298" s="205"/>
      <c r="S298" s="205"/>
      <c r="T298" s="205"/>
      <c r="U298" s="205"/>
      <c r="V298" s="205"/>
      <c r="W298" s="205"/>
      <c r="X298" s="205"/>
      <c r="Y298" s="205"/>
    </row>
    <row r="299" spans="1:25" ht="12" customHeight="1" x14ac:dyDescent="0.2">
      <c r="A299" s="205"/>
      <c r="B299" s="401"/>
      <c r="C299" s="460"/>
      <c r="D299" s="403"/>
      <c r="E299" s="315"/>
      <c r="F299" s="205"/>
      <c r="G299" s="205"/>
      <c r="H299" s="205"/>
      <c r="I299" s="205"/>
      <c r="J299" s="205"/>
      <c r="K299" s="205"/>
      <c r="L299" s="205"/>
      <c r="M299" s="205"/>
      <c r="N299" s="205"/>
      <c r="O299" s="205"/>
      <c r="P299" s="205"/>
      <c r="Q299" s="205"/>
      <c r="R299" s="205"/>
      <c r="S299" s="205"/>
      <c r="T299" s="205"/>
      <c r="U299" s="205"/>
      <c r="V299" s="205"/>
      <c r="W299" s="205"/>
      <c r="X299" s="205"/>
      <c r="Y299" s="205"/>
    </row>
    <row r="300" spans="1:25" ht="12" customHeight="1" x14ac:dyDescent="0.2">
      <c r="A300" s="205"/>
      <c r="B300" s="401"/>
      <c r="C300" s="460"/>
      <c r="D300" s="403"/>
      <c r="E300" s="315"/>
      <c r="F300" s="205"/>
      <c r="G300" s="205"/>
      <c r="H300" s="205"/>
      <c r="I300" s="205"/>
      <c r="J300" s="205"/>
      <c r="K300" s="205"/>
      <c r="L300" s="205"/>
      <c r="M300" s="205"/>
      <c r="N300" s="205"/>
      <c r="O300" s="205"/>
      <c r="P300" s="205"/>
      <c r="Q300" s="205"/>
      <c r="R300" s="205"/>
      <c r="S300" s="205"/>
      <c r="T300" s="205"/>
      <c r="U300" s="205"/>
      <c r="V300" s="205"/>
      <c r="W300" s="205"/>
      <c r="X300" s="205"/>
      <c r="Y300" s="205"/>
    </row>
    <row r="301" spans="1:25" ht="12" customHeight="1" x14ac:dyDescent="0.2">
      <c r="A301" s="205"/>
      <c r="B301" s="401"/>
      <c r="C301" s="460"/>
      <c r="D301" s="403"/>
      <c r="E301" s="315"/>
      <c r="F301" s="205"/>
      <c r="G301" s="205"/>
      <c r="H301" s="205"/>
      <c r="I301" s="205"/>
      <c r="J301" s="205"/>
      <c r="K301" s="205"/>
      <c r="L301" s="205"/>
      <c r="M301" s="205"/>
      <c r="N301" s="205"/>
      <c r="O301" s="205"/>
      <c r="P301" s="205"/>
      <c r="Q301" s="205"/>
      <c r="R301" s="205"/>
      <c r="S301" s="205"/>
      <c r="T301" s="205"/>
      <c r="U301" s="205"/>
      <c r="V301" s="205"/>
      <c r="W301" s="205"/>
      <c r="X301" s="205"/>
      <c r="Y301" s="205"/>
    </row>
    <row r="302" spans="1:25" ht="12" customHeight="1" x14ac:dyDescent="0.2">
      <c r="A302" s="205"/>
      <c r="B302" s="401"/>
      <c r="C302" s="460"/>
      <c r="D302" s="403"/>
      <c r="E302" s="315"/>
      <c r="F302" s="205"/>
      <c r="G302" s="205"/>
      <c r="H302" s="205"/>
      <c r="I302" s="205"/>
      <c r="J302" s="205"/>
      <c r="K302" s="205"/>
      <c r="L302" s="205"/>
      <c r="M302" s="205"/>
      <c r="N302" s="205"/>
      <c r="O302" s="205"/>
      <c r="P302" s="205"/>
      <c r="Q302" s="205"/>
      <c r="R302" s="205"/>
      <c r="S302" s="205"/>
      <c r="T302" s="205"/>
      <c r="U302" s="205"/>
      <c r="V302" s="205"/>
      <c r="W302" s="205"/>
      <c r="X302" s="205"/>
      <c r="Y302" s="205"/>
    </row>
    <row r="303" spans="1:25" ht="12" customHeight="1" x14ac:dyDescent="0.2">
      <c r="A303" s="205"/>
      <c r="B303" s="401"/>
      <c r="C303" s="460"/>
      <c r="D303" s="403"/>
      <c r="E303" s="315"/>
      <c r="F303" s="205"/>
      <c r="G303" s="205"/>
      <c r="H303" s="205"/>
      <c r="I303" s="205"/>
      <c r="J303" s="205"/>
      <c r="K303" s="205"/>
      <c r="L303" s="205"/>
      <c r="M303" s="205"/>
      <c r="N303" s="205"/>
      <c r="O303" s="205"/>
      <c r="P303" s="205"/>
      <c r="Q303" s="205"/>
      <c r="R303" s="205"/>
      <c r="S303" s="205"/>
      <c r="T303" s="205"/>
      <c r="U303" s="205"/>
      <c r="V303" s="205"/>
      <c r="W303" s="205"/>
      <c r="X303" s="205"/>
      <c r="Y303" s="205"/>
    </row>
    <row r="304" spans="1:25" ht="12" customHeight="1" x14ac:dyDescent="0.2">
      <c r="A304" s="205"/>
      <c r="B304" s="401"/>
      <c r="C304" s="460"/>
      <c r="D304" s="403"/>
      <c r="E304" s="315"/>
      <c r="F304" s="205"/>
      <c r="G304" s="205"/>
      <c r="H304" s="205"/>
      <c r="I304" s="205"/>
      <c r="J304" s="205"/>
      <c r="K304" s="205"/>
      <c r="L304" s="205"/>
      <c r="M304" s="205"/>
      <c r="N304" s="205"/>
      <c r="O304" s="205"/>
      <c r="P304" s="205"/>
      <c r="Q304" s="205"/>
      <c r="R304" s="205"/>
      <c r="S304" s="205"/>
      <c r="T304" s="205"/>
      <c r="U304" s="205"/>
      <c r="V304" s="205"/>
      <c r="W304" s="205"/>
      <c r="X304" s="205"/>
      <c r="Y304" s="205"/>
    </row>
    <row r="305" spans="1:25" ht="12" customHeight="1" x14ac:dyDescent="0.2">
      <c r="A305" s="205"/>
      <c r="B305" s="401"/>
      <c r="C305" s="460"/>
      <c r="D305" s="403"/>
      <c r="E305" s="315"/>
      <c r="F305" s="205"/>
      <c r="G305" s="205"/>
      <c r="H305" s="205"/>
      <c r="I305" s="205"/>
      <c r="J305" s="205"/>
      <c r="K305" s="205"/>
      <c r="L305" s="205"/>
      <c r="M305" s="205"/>
      <c r="N305" s="205"/>
      <c r="O305" s="205"/>
      <c r="P305" s="205"/>
      <c r="Q305" s="205"/>
      <c r="R305" s="205"/>
      <c r="S305" s="205"/>
      <c r="T305" s="205"/>
      <c r="U305" s="205"/>
      <c r="V305" s="205"/>
      <c r="W305" s="205"/>
      <c r="X305" s="205"/>
      <c r="Y305" s="205"/>
    </row>
    <row r="306" spans="1:25" ht="12" customHeight="1" x14ac:dyDescent="0.2">
      <c r="A306" s="205"/>
      <c r="B306" s="401"/>
      <c r="C306" s="460"/>
      <c r="D306" s="403"/>
      <c r="E306" s="315"/>
      <c r="F306" s="205"/>
      <c r="G306" s="205"/>
      <c r="H306" s="205"/>
      <c r="I306" s="205"/>
      <c r="J306" s="205"/>
      <c r="K306" s="205"/>
      <c r="L306" s="205"/>
      <c r="M306" s="205"/>
      <c r="N306" s="205"/>
      <c r="O306" s="205"/>
      <c r="P306" s="205"/>
      <c r="Q306" s="205"/>
      <c r="R306" s="205"/>
      <c r="S306" s="205"/>
      <c r="T306" s="205"/>
      <c r="U306" s="205"/>
      <c r="V306" s="205"/>
      <c r="W306" s="205"/>
      <c r="X306" s="205"/>
      <c r="Y306" s="205"/>
    </row>
    <row r="307" spans="1:25" ht="12" customHeight="1" x14ac:dyDescent="0.2">
      <c r="A307" s="205"/>
      <c r="B307" s="401"/>
      <c r="C307" s="460"/>
      <c r="D307" s="403"/>
      <c r="E307" s="315"/>
      <c r="F307" s="205"/>
      <c r="G307" s="205"/>
      <c r="H307" s="205"/>
      <c r="I307" s="205"/>
      <c r="J307" s="205"/>
      <c r="K307" s="205"/>
      <c r="L307" s="205"/>
      <c r="M307" s="205"/>
      <c r="N307" s="205"/>
      <c r="O307" s="205"/>
      <c r="P307" s="205"/>
      <c r="Q307" s="205"/>
      <c r="R307" s="205"/>
      <c r="S307" s="205"/>
      <c r="T307" s="205"/>
      <c r="U307" s="205"/>
      <c r="V307" s="205"/>
      <c r="W307" s="205"/>
      <c r="X307" s="205"/>
      <c r="Y307" s="205"/>
    </row>
    <row r="308" spans="1:25" ht="12" customHeight="1" x14ac:dyDescent="0.2">
      <c r="A308" s="205"/>
      <c r="B308" s="401"/>
      <c r="C308" s="460"/>
      <c r="D308" s="403"/>
      <c r="E308" s="315"/>
      <c r="F308" s="205"/>
      <c r="G308" s="205"/>
      <c r="H308" s="205"/>
      <c r="I308" s="205"/>
      <c r="J308" s="205"/>
      <c r="K308" s="205"/>
      <c r="L308" s="205"/>
      <c r="M308" s="205"/>
      <c r="N308" s="205"/>
      <c r="O308" s="205"/>
      <c r="P308" s="205"/>
      <c r="Q308" s="205"/>
      <c r="R308" s="205"/>
      <c r="S308" s="205"/>
      <c r="T308" s="205"/>
      <c r="U308" s="205"/>
      <c r="V308" s="205"/>
      <c r="W308" s="205"/>
      <c r="X308" s="205"/>
      <c r="Y308" s="205"/>
    </row>
    <row r="309" spans="1:25" ht="12" customHeight="1" x14ac:dyDescent="0.2">
      <c r="A309" s="205"/>
      <c r="B309" s="401"/>
      <c r="C309" s="460"/>
      <c r="D309" s="403"/>
      <c r="E309" s="315"/>
      <c r="F309" s="205"/>
      <c r="G309" s="205"/>
      <c r="H309" s="205"/>
      <c r="I309" s="205"/>
      <c r="J309" s="205"/>
      <c r="K309" s="205"/>
      <c r="L309" s="205"/>
      <c r="M309" s="205"/>
      <c r="N309" s="205"/>
      <c r="O309" s="205"/>
      <c r="P309" s="205"/>
      <c r="Q309" s="205"/>
      <c r="R309" s="205"/>
      <c r="S309" s="205"/>
      <c r="T309" s="205"/>
      <c r="U309" s="205"/>
      <c r="V309" s="205"/>
      <c r="W309" s="205"/>
      <c r="X309" s="205"/>
      <c r="Y309" s="205"/>
    </row>
    <row r="310" spans="1:25" ht="12" customHeight="1" x14ac:dyDescent="0.2">
      <c r="A310" s="205"/>
      <c r="B310" s="401"/>
      <c r="C310" s="460"/>
      <c r="D310" s="403"/>
      <c r="E310" s="315"/>
      <c r="F310" s="205"/>
      <c r="G310" s="205"/>
      <c r="H310" s="205"/>
      <c r="I310" s="205"/>
      <c r="J310" s="205"/>
      <c r="K310" s="205"/>
      <c r="L310" s="205"/>
      <c r="M310" s="205"/>
      <c r="N310" s="205"/>
      <c r="O310" s="205"/>
      <c r="P310" s="205"/>
      <c r="Q310" s="205"/>
      <c r="R310" s="205"/>
      <c r="S310" s="205"/>
      <c r="T310" s="205"/>
      <c r="U310" s="205"/>
      <c r="V310" s="205"/>
      <c r="W310" s="205"/>
      <c r="X310" s="205"/>
      <c r="Y310" s="205"/>
    </row>
    <row r="311" spans="1:25" ht="12" customHeight="1" x14ac:dyDescent="0.2">
      <c r="A311" s="205"/>
      <c r="B311" s="401"/>
      <c r="C311" s="460"/>
      <c r="D311" s="403"/>
      <c r="E311" s="315"/>
      <c r="F311" s="205"/>
      <c r="G311" s="205"/>
      <c r="H311" s="205"/>
      <c r="I311" s="205"/>
      <c r="J311" s="205"/>
      <c r="K311" s="205"/>
      <c r="L311" s="205"/>
      <c r="M311" s="205"/>
      <c r="N311" s="205"/>
      <c r="O311" s="205"/>
      <c r="P311" s="205"/>
      <c r="Q311" s="205"/>
      <c r="R311" s="205"/>
      <c r="S311" s="205"/>
      <c r="T311" s="205"/>
      <c r="U311" s="205"/>
      <c r="V311" s="205"/>
      <c r="W311" s="205"/>
      <c r="X311" s="205"/>
      <c r="Y311" s="205"/>
    </row>
    <row r="312" spans="1:25" ht="12" customHeight="1" x14ac:dyDescent="0.2">
      <c r="A312" s="205"/>
      <c r="B312" s="401"/>
      <c r="C312" s="460"/>
      <c r="D312" s="403"/>
      <c r="E312" s="315"/>
      <c r="F312" s="205"/>
      <c r="G312" s="205"/>
      <c r="H312" s="205"/>
      <c r="I312" s="205"/>
      <c r="J312" s="205"/>
      <c r="K312" s="205"/>
      <c r="L312" s="205"/>
      <c r="M312" s="205"/>
      <c r="N312" s="205"/>
      <c r="O312" s="205"/>
      <c r="P312" s="205"/>
      <c r="Q312" s="205"/>
      <c r="R312" s="205"/>
      <c r="S312" s="205"/>
      <c r="T312" s="205"/>
      <c r="U312" s="205"/>
      <c r="V312" s="205"/>
      <c r="W312" s="205"/>
      <c r="X312" s="205"/>
      <c r="Y312" s="205"/>
    </row>
    <row r="313" spans="1:25" ht="12" customHeight="1" x14ac:dyDescent="0.2">
      <c r="A313" s="205"/>
      <c r="B313" s="401"/>
      <c r="C313" s="460"/>
      <c r="D313" s="403"/>
      <c r="E313" s="315"/>
      <c r="F313" s="205"/>
      <c r="G313" s="205"/>
      <c r="H313" s="205"/>
      <c r="I313" s="205"/>
      <c r="J313" s="205"/>
      <c r="K313" s="205"/>
      <c r="L313" s="205"/>
      <c r="M313" s="205"/>
      <c r="N313" s="205"/>
      <c r="O313" s="205"/>
      <c r="P313" s="205"/>
      <c r="Q313" s="205"/>
      <c r="R313" s="205"/>
      <c r="S313" s="205"/>
      <c r="T313" s="205"/>
      <c r="U313" s="205"/>
      <c r="V313" s="205"/>
      <c r="W313" s="205"/>
      <c r="X313" s="205"/>
      <c r="Y313" s="205"/>
    </row>
    <row r="314" spans="1:25" ht="12" customHeight="1" x14ac:dyDescent="0.2">
      <c r="A314" s="205"/>
      <c r="B314" s="401"/>
      <c r="C314" s="460"/>
      <c r="D314" s="403"/>
      <c r="E314" s="315"/>
      <c r="F314" s="205"/>
      <c r="G314" s="205"/>
      <c r="H314" s="205"/>
      <c r="I314" s="205"/>
      <c r="J314" s="205"/>
      <c r="K314" s="205"/>
      <c r="L314" s="205"/>
      <c r="M314" s="205"/>
      <c r="N314" s="205"/>
      <c r="O314" s="205"/>
      <c r="P314" s="205"/>
      <c r="Q314" s="205"/>
      <c r="R314" s="205"/>
      <c r="S314" s="205"/>
      <c r="T314" s="205"/>
      <c r="U314" s="205"/>
      <c r="V314" s="205"/>
      <c r="W314" s="205"/>
      <c r="X314" s="205"/>
      <c r="Y314" s="205"/>
    </row>
    <row r="315" spans="1:25" ht="12" customHeight="1" x14ac:dyDescent="0.2">
      <c r="A315" s="205"/>
      <c r="B315" s="401"/>
      <c r="C315" s="460"/>
      <c r="D315" s="403"/>
      <c r="E315" s="315"/>
      <c r="F315" s="205"/>
      <c r="G315" s="205"/>
      <c r="H315" s="205"/>
      <c r="I315" s="205"/>
      <c r="J315" s="205"/>
      <c r="K315" s="205"/>
      <c r="L315" s="205"/>
      <c r="M315" s="205"/>
      <c r="N315" s="205"/>
      <c r="O315" s="205"/>
      <c r="P315" s="205"/>
      <c r="Q315" s="205"/>
      <c r="R315" s="205"/>
      <c r="S315" s="205"/>
      <c r="T315" s="205"/>
      <c r="U315" s="205"/>
      <c r="V315" s="205"/>
      <c r="W315" s="205"/>
      <c r="X315" s="205"/>
      <c r="Y315" s="205"/>
    </row>
    <row r="316" spans="1:25" ht="12" customHeight="1" x14ac:dyDescent="0.2">
      <c r="A316" s="205"/>
      <c r="B316" s="401"/>
      <c r="C316" s="460"/>
      <c r="D316" s="403"/>
      <c r="E316" s="315"/>
      <c r="F316" s="205"/>
      <c r="G316" s="205"/>
      <c r="H316" s="205"/>
      <c r="I316" s="205"/>
      <c r="J316" s="205"/>
      <c r="K316" s="205"/>
      <c r="L316" s="205"/>
      <c r="M316" s="205"/>
      <c r="N316" s="205"/>
      <c r="O316" s="205"/>
      <c r="P316" s="205"/>
      <c r="Q316" s="205"/>
      <c r="R316" s="205"/>
      <c r="S316" s="205"/>
      <c r="T316" s="205"/>
      <c r="U316" s="205"/>
      <c r="V316" s="205"/>
      <c r="W316" s="205"/>
      <c r="X316" s="205"/>
      <c r="Y316" s="205"/>
    </row>
    <row r="317" spans="1:25" ht="12" customHeight="1" x14ac:dyDescent="0.2">
      <c r="A317" s="205"/>
      <c r="B317" s="401"/>
      <c r="C317" s="460"/>
      <c r="D317" s="403"/>
      <c r="E317" s="315"/>
      <c r="F317" s="205"/>
      <c r="G317" s="205"/>
      <c r="H317" s="205"/>
      <c r="I317" s="205"/>
      <c r="J317" s="205"/>
      <c r="K317" s="205"/>
      <c r="L317" s="205"/>
      <c r="M317" s="205"/>
      <c r="N317" s="205"/>
      <c r="O317" s="205"/>
      <c r="P317" s="205"/>
      <c r="Q317" s="205"/>
      <c r="R317" s="205"/>
      <c r="S317" s="205"/>
      <c r="T317" s="205"/>
      <c r="U317" s="205"/>
      <c r="V317" s="205"/>
      <c r="W317" s="205"/>
      <c r="X317" s="205"/>
      <c r="Y317" s="205"/>
    </row>
    <row r="318" spans="1:25" ht="12" customHeight="1" x14ac:dyDescent="0.2">
      <c r="A318" s="205"/>
      <c r="B318" s="401"/>
      <c r="C318" s="460"/>
      <c r="D318" s="403"/>
      <c r="E318" s="315"/>
      <c r="F318" s="205"/>
      <c r="G318" s="205"/>
      <c r="H318" s="205"/>
      <c r="I318" s="205"/>
      <c r="J318" s="205"/>
      <c r="K318" s="205"/>
      <c r="L318" s="205"/>
      <c r="M318" s="205"/>
      <c r="N318" s="205"/>
      <c r="O318" s="205"/>
      <c r="P318" s="205"/>
      <c r="Q318" s="205"/>
      <c r="R318" s="205"/>
      <c r="S318" s="205"/>
      <c r="T318" s="205"/>
      <c r="U318" s="205"/>
      <c r="V318" s="205"/>
      <c r="W318" s="205"/>
      <c r="X318" s="205"/>
      <c r="Y318" s="205"/>
    </row>
    <row r="319" spans="1:25" ht="12" customHeight="1" x14ac:dyDescent="0.2">
      <c r="A319" s="205"/>
      <c r="B319" s="401"/>
      <c r="C319" s="460"/>
      <c r="D319" s="403"/>
      <c r="E319" s="315"/>
      <c r="F319" s="205"/>
      <c r="G319" s="205"/>
      <c r="H319" s="205"/>
      <c r="I319" s="205"/>
      <c r="J319" s="205"/>
      <c r="K319" s="205"/>
      <c r="L319" s="205"/>
      <c r="M319" s="205"/>
      <c r="N319" s="205"/>
      <c r="O319" s="205"/>
      <c r="P319" s="205"/>
      <c r="Q319" s="205"/>
      <c r="R319" s="205"/>
      <c r="S319" s="205"/>
      <c r="T319" s="205"/>
      <c r="U319" s="205"/>
      <c r="V319" s="205"/>
      <c r="W319" s="205"/>
      <c r="X319" s="205"/>
      <c r="Y319" s="205"/>
    </row>
    <row r="320" spans="1:25" ht="12" customHeight="1" x14ac:dyDescent="0.2">
      <c r="A320" s="205"/>
      <c r="B320" s="401"/>
      <c r="C320" s="460"/>
      <c r="D320" s="403"/>
      <c r="E320" s="315"/>
      <c r="F320" s="205"/>
      <c r="G320" s="205"/>
      <c r="H320" s="205"/>
      <c r="I320" s="205"/>
      <c r="J320" s="205"/>
      <c r="K320" s="205"/>
      <c r="L320" s="205"/>
      <c r="M320" s="205"/>
      <c r="N320" s="205"/>
      <c r="O320" s="205"/>
      <c r="P320" s="205"/>
      <c r="Q320" s="205"/>
      <c r="R320" s="205"/>
      <c r="S320" s="205"/>
      <c r="T320" s="205"/>
      <c r="U320" s="205"/>
      <c r="V320" s="205"/>
      <c r="W320" s="205"/>
      <c r="X320" s="205"/>
      <c r="Y320" s="205"/>
    </row>
    <row r="321" spans="1:25" ht="12" customHeight="1" x14ac:dyDescent="0.2">
      <c r="A321" s="205"/>
      <c r="B321" s="401"/>
      <c r="C321" s="460"/>
      <c r="D321" s="403"/>
      <c r="E321" s="315"/>
      <c r="F321" s="205"/>
      <c r="G321" s="205"/>
      <c r="H321" s="205"/>
      <c r="I321" s="205"/>
      <c r="J321" s="205"/>
      <c r="K321" s="205"/>
      <c r="L321" s="205"/>
      <c r="M321" s="205"/>
      <c r="N321" s="205"/>
      <c r="O321" s="205"/>
      <c r="P321" s="205"/>
      <c r="Q321" s="205"/>
      <c r="R321" s="205"/>
      <c r="S321" s="205"/>
      <c r="T321" s="205"/>
      <c r="U321" s="205"/>
      <c r="V321" s="205"/>
      <c r="W321" s="205"/>
      <c r="X321" s="205"/>
      <c r="Y321" s="205"/>
    </row>
    <row r="322" spans="1:25" ht="12" customHeight="1" x14ac:dyDescent="0.2">
      <c r="A322" s="205"/>
      <c r="B322" s="401"/>
      <c r="C322" s="460"/>
      <c r="D322" s="403"/>
      <c r="E322" s="315"/>
      <c r="F322" s="205"/>
      <c r="G322" s="205"/>
      <c r="H322" s="205"/>
      <c r="I322" s="205"/>
      <c r="J322" s="205"/>
      <c r="K322" s="205"/>
      <c r="L322" s="205"/>
      <c r="M322" s="205"/>
      <c r="N322" s="205"/>
      <c r="O322" s="205"/>
      <c r="P322" s="205"/>
      <c r="Q322" s="205"/>
      <c r="R322" s="205"/>
      <c r="S322" s="205"/>
      <c r="T322" s="205"/>
      <c r="U322" s="205"/>
      <c r="V322" s="205"/>
      <c r="W322" s="205"/>
      <c r="X322" s="205"/>
      <c r="Y322" s="205"/>
    </row>
    <row r="323" spans="1:25" ht="12" customHeight="1" x14ac:dyDescent="0.2">
      <c r="A323" s="205"/>
      <c r="B323" s="401"/>
      <c r="C323" s="460"/>
      <c r="D323" s="403"/>
      <c r="E323" s="315"/>
      <c r="F323" s="205"/>
      <c r="G323" s="205"/>
      <c r="H323" s="205"/>
      <c r="I323" s="205"/>
      <c r="J323" s="205"/>
      <c r="K323" s="205"/>
      <c r="L323" s="205"/>
      <c r="M323" s="205"/>
      <c r="N323" s="205"/>
      <c r="O323" s="205"/>
      <c r="P323" s="205"/>
      <c r="Q323" s="205"/>
      <c r="R323" s="205"/>
      <c r="S323" s="205"/>
      <c r="T323" s="205"/>
      <c r="U323" s="205"/>
      <c r="V323" s="205"/>
      <c r="W323" s="205"/>
      <c r="X323" s="205"/>
      <c r="Y323" s="205"/>
    </row>
    <row r="324" spans="1:25" ht="12" customHeight="1" x14ac:dyDescent="0.2">
      <c r="A324" s="205"/>
      <c r="B324" s="401"/>
      <c r="C324" s="460"/>
      <c r="D324" s="403"/>
      <c r="E324" s="315"/>
      <c r="F324" s="205"/>
      <c r="G324" s="205"/>
      <c r="H324" s="205"/>
      <c r="I324" s="205"/>
      <c r="J324" s="205"/>
      <c r="K324" s="205"/>
      <c r="L324" s="205"/>
      <c r="M324" s="205"/>
      <c r="N324" s="205"/>
      <c r="O324" s="205"/>
      <c r="P324" s="205"/>
      <c r="Q324" s="205"/>
      <c r="R324" s="205"/>
      <c r="S324" s="205"/>
      <c r="T324" s="205"/>
      <c r="U324" s="205"/>
      <c r="V324" s="205"/>
      <c r="W324" s="205"/>
      <c r="X324" s="205"/>
      <c r="Y324" s="205"/>
    </row>
    <row r="325" spans="1:25" ht="12" customHeight="1" x14ac:dyDescent="0.2">
      <c r="A325" s="205"/>
      <c r="B325" s="401"/>
      <c r="C325" s="460"/>
      <c r="D325" s="403"/>
      <c r="E325" s="315"/>
      <c r="F325" s="205"/>
      <c r="G325" s="205"/>
      <c r="H325" s="205"/>
      <c r="I325" s="205"/>
      <c r="J325" s="205"/>
      <c r="K325" s="205"/>
      <c r="L325" s="205"/>
      <c r="M325" s="205"/>
      <c r="N325" s="205"/>
      <c r="O325" s="205"/>
      <c r="P325" s="205"/>
      <c r="Q325" s="205"/>
      <c r="R325" s="205"/>
      <c r="S325" s="205"/>
      <c r="T325" s="205"/>
      <c r="U325" s="205"/>
      <c r="V325" s="205"/>
      <c r="W325" s="205"/>
      <c r="X325" s="205"/>
      <c r="Y325" s="205"/>
    </row>
    <row r="326" spans="1:25" ht="12" customHeight="1" x14ac:dyDescent="0.2">
      <c r="A326" s="205"/>
      <c r="B326" s="401"/>
      <c r="C326" s="460"/>
      <c r="D326" s="403"/>
      <c r="E326" s="315"/>
      <c r="F326" s="205"/>
      <c r="G326" s="205"/>
      <c r="H326" s="205"/>
      <c r="I326" s="205"/>
      <c r="J326" s="205"/>
      <c r="K326" s="205"/>
      <c r="L326" s="205"/>
      <c r="M326" s="205"/>
      <c r="N326" s="205"/>
      <c r="O326" s="205"/>
      <c r="P326" s="205"/>
      <c r="Q326" s="205"/>
      <c r="R326" s="205"/>
      <c r="S326" s="205"/>
      <c r="T326" s="205"/>
      <c r="U326" s="205"/>
      <c r="V326" s="205"/>
      <c r="W326" s="205"/>
      <c r="X326" s="205"/>
      <c r="Y326" s="205"/>
    </row>
    <row r="327" spans="1:25" ht="12" customHeight="1" x14ac:dyDescent="0.2">
      <c r="A327" s="205"/>
      <c r="B327" s="401"/>
      <c r="C327" s="460"/>
      <c r="D327" s="403"/>
      <c r="E327" s="315"/>
      <c r="F327" s="205"/>
      <c r="G327" s="205"/>
      <c r="H327" s="205"/>
      <c r="I327" s="205"/>
      <c r="J327" s="205"/>
      <c r="K327" s="205"/>
      <c r="L327" s="205"/>
      <c r="M327" s="205"/>
      <c r="N327" s="205"/>
      <c r="O327" s="205"/>
      <c r="P327" s="205"/>
      <c r="Q327" s="205"/>
      <c r="R327" s="205"/>
      <c r="S327" s="205"/>
      <c r="T327" s="205"/>
      <c r="U327" s="205"/>
      <c r="V327" s="205"/>
      <c r="W327" s="205"/>
      <c r="X327" s="205"/>
      <c r="Y327" s="205"/>
    </row>
    <row r="328" spans="1:25" ht="12" customHeight="1" x14ac:dyDescent="0.2">
      <c r="A328" s="205"/>
      <c r="B328" s="401"/>
      <c r="C328" s="460"/>
      <c r="D328" s="403"/>
      <c r="E328" s="315"/>
      <c r="F328" s="205"/>
      <c r="G328" s="205"/>
      <c r="H328" s="205"/>
      <c r="I328" s="205"/>
      <c r="J328" s="205"/>
      <c r="K328" s="205"/>
      <c r="L328" s="205"/>
      <c r="M328" s="205"/>
      <c r="N328" s="205"/>
      <c r="O328" s="205"/>
      <c r="P328" s="205"/>
      <c r="Q328" s="205"/>
      <c r="R328" s="205"/>
      <c r="S328" s="205"/>
      <c r="T328" s="205"/>
      <c r="U328" s="205"/>
      <c r="V328" s="205"/>
      <c r="W328" s="205"/>
      <c r="X328" s="205"/>
      <c r="Y328" s="205"/>
    </row>
    <row r="329" spans="1:25" ht="12" customHeight="1" x14ac:dyDescent="0.2">
      <c r="A329" s="205"/>
      <c r="B329" s="401"/>
      <c r="C329" s="460"/>
      <c r="D329" s="403"/>
      <c r="E329" s="315"/>
      <c r="F329" s="205"/>
      <c r="G329" s="205"/>
      <c r="H329" s="205"/>
      <c r="I329" s="205"/>
      <c r="J329" s="205"/>
      <c r="K329" s="205"/>
      <c r="L329" s="205"/>
      <c r="M329" s="205"/>
      <c r="N329" s="205"/>
      <c r="O329" s="205"/>
      <c r="P329" s="205"/>
      <c r="Q329" s="205"/>
      <c r="R329" s="205"/>
      <c r="S329" s="205"/>
      <c r="T329" s="205"/>
      <c r="U329" s="205"/>
      <c r="V329" s="205"/>
      <c r="W329" s="205"/>
      <c r="X329" s="205"/>
      <c r="Y329" s="205"/>
    </row>
    <row r="330" spans="1:25" ht="12" customHeight="1" x14ac:dyDescent="0.2">
      <c r="A330" s="205"/>
      <c r="B330" s="401"/>
      <c r="C330" s="460"/>
      <c r="D330" s="403"/>
      <c r="E330" s="315"/>
      <c r="F330" s="205"/>
      <c r="G330" s="205"/>
      <c r="H330" s="205"/>
      <c r="I330" s="205"/>
      <c r="J330" s="205"/>
      <c r="K330" s="205"/>
      <c r="L330" s="205"/>
      <c r="M330" s="205"/>
      <c r="N330" s="205"/>
      <c r="O330" s="205"/>
      <c r="P330" s="205"/>
      <c r="Q330" s="205"/>
      <c r="R330" s="205"/>
      <c r="S330" s="205"/>
      <c r="T330" s="205"/>
      <c r="U330" s="205"/>
      <c r="V330" s="205"/>
      <c r="W330" s="205"/>
      <c r="X330" s="205"/>
      <c r="Y330" s="205"/>
    </row>
    <row r="331" spans="1:25" ht="12" customHeight="1" x14ac:dyDescent="0.2">
      <c r="A331" s="205"/>
      <c r="B331" s="401"/>
      <c r="C331" s="460"/>
      <c r="D331" s="403"/>
      <c r="E331" s="315"/>
      <c r="F331" s="205"/>
      <c r="G331" s="205"/>
      <c r="H331" s="205"/>
      <c r="I331" s="205"/>
      <c r="J331" s="205"/>
      <c r="K331" s="205"/>
      <c r="L331" s="205"/>
      <c r="M331" s="205"/>
      <c r="N331" s="205"/>
      <c r="O331" s="205"/>
      <c r="P331" s="205"/>
      <c r="Q331" s="205"/>
      <c r="R331" s="205"/>
      <c r="S331" s="205"/>
      <c r="T331" s="205"/>
      <c r="U331" s="205"/>
      <c r="V331" s="205"/>
      <c r="W331" s="205"/>
      <c r="X331" s="205"/>
      <c r="Y331" s="205"/>
    </row>
    <row r="332" spans="1:25" ht="12" customHeight="1" x14ac:dyDescent="0.2">
      <c r="A332" s="205"/>
      <c r="B332" s="401"/>
      <c r="C332" s="460"/>
      <c r="D332" s="403"/>
      <c r="E332" s="315"/>
      <c r="F332" s="205"/>
      <c r="G332" s="205"/>
      <c r="H332" s="205"/>
      <c r="I332" s="205"/>
      <c r="J332" s="205"/>
      <c r="K332" s="205"/>
      <c r="L332" s="205"/>
      <c r="M332" s="205"/>
      <c r="N332" s="205"/>
      <c r="O332" s="205"/>
      <c r="P332" s="205"/>
      <c r="Q332" s="205"/>
      <c r="R332" s="205"/>
      <c r="S332" s="205"/>
      <c r="T332" s="205"/>
      <c r="U332" s="205"/>
      <c r="V332" s="205"/>
      <c r="W332" s="205"/>
      <c r="X332" s="205"/>
      <c r="Y332" s="205"/>
    </row>
    <row r="333" spans="1:25" ht="12" customHeight="1" x14ac:dyDescent="0.2">
      <c r="A333" s="205"/>
      <c r="B333" s="401"/>
      <c r="C333" s="460"/>
      <c r="D333" s="403"/>
      <c r="E333" s="315"/>
      <c r="F333" s="205"/>
      <c r="G333" s="205"/>
      <c r="H333" s="205"/>
      <c r="I333" s="205"/>
      <c r="J333" s="205"/>
      <c r="K333" s="205"/>
      <c r="L333" s="205"/>
      <c r="M333" s="205"/>
      <c r="N333" s="205"/>
      <c r="O333" s="205"/>
      <c r="P333" s="205"/>
      <c r="Q333" s="205"/>
      <c r="R333" s="205"/>
      <c r="S333" s="205"/>
      <c r="T333" s="205"/>
      <c r="U333" s="205"/>
      <c r="V333" s="205"/>
      <c r="W333" s="205"/>
      <c r="X333" s="205"/>
      <c r="Y333" s="205"/>
    </row>
    <row r="334" spans="1:25" ht="12" customHeight="1" x14ac:dyDescent="0.2">
      <c r="A334" s="205"/>
      <c r="B334" s="401"/>
      <c r="C334" s="460"/>
      <c r="D334" s="403"/>
      <c r="E334" s="315"/>
      <c r="F334" s="205"/>
      <c r="G334" s="205"/>
      <c r="H334" s="205"/>
      <c r="I334" s="205"/>
      <c r="J334" s="205"/>
      <c r="K334" s="205"/>
      <c r="L334" s="205"/>
      <c r="M334" s="205"/>
      <c r="N334" s="205"/>
      <c r="O334" s="205"/>
      <c r="P334" s="205"/>
      <c r="Q334" s="205"/>
      <c r="R334" s="205"/>
      <c r="S334" s="205"/>
      <c r="T334" s="205"/>
      <c r="U334" s="205"/>
      <c r="V334" s="205"/>
      <c r="W334" s="205"/>
      <c r="X334" s="205"/>
      <c r="Y334" s="205"/>
    </row>
    <row r="335" spans="1:25" ht="12" customHeight="1" x14ac:dyDescent="0.2">
      <c r="A335" s="205"/>
      <c r="B335" s="401"/>
      <c r="C335" s="460"/>
      <c r="D335" s="403"/>
      <c r="E335" s="315"/>
      <c r="F335" s="205"/>
      <c r="G335" s="205"/>
      <c r="H335" s="205"/>
      <c r="I335" s="205"/>
      <c r="J335" s="205"/>
      <c r="K335" s="205"/>
      <c r="L335" s="205"/>
      <c r="M335" s="205"/>
      <c r="N335" s="205"/>
      <c r="O335" s="205"/>
      <c r="P335" s="205"/>
      <c r="Q335" s="205"/>
      <c r="R335" s="205"/>
      <c r="S335" s="205"/>
      <c r="T335" s="205"/>
      <c r="U335" s="205"/>
      <c r="V335" s="205"/>
      <c r="W335" s="205"/>
      <c r="X335" s="205"/>
      <c r="Y335" s="205"/>
    </row>
    <row r="336" spans="1:25" ht="12" customHeight="1" x14ac:dyDescent="0.2">
      <c r="A336" s="205"/>
      <c r="B336" s="401"/>
      <c r="C336" s="460"/>
      <c r="D336" s="403"/>
      <c r="E336" s="315"/>
      <c r="F336" s="205"/>
      <c r="G336" s="205"/>
      <c r="H336" s="205"/>
      <c r="I336" s="205"/>
      <c r="J336" s="205"/>
      <c r="K336" s="205"/>
      <c r="L336" s="205"/>
      <c r="M336" s="205"/>
      <c r="N336" s="205"/>
      <c r="O336" s="205"/>
      <c r="P336" s="205"/>
      <c r="Q336" s="205"/>
      <c r="R336" s="205"/>
      <c r="S336" s="205"/>
      <c r="T336" s="205"/>
      <c r="U336" s="205"/>
      <c r="V336" s="205"/>
      <c r="W336" s="205"/>
      <c r="X336" s="205"/>
      <c r="Y336" s="205"/>
    </row>
    <row r="337" spans="1:25" ht="12" customHeight="1" x14ac:dyDescent="0.2">
      <c r="A337" s="205"/>
      <c r="B337" s="401"/>
      <c r="C337" s="460"/>
      <c r="D337" s="403"/>
      <c r="E337" s="315"/>
      <c r="F337" s="205"/>
      <c r="G337" s="205"/>
      <c r="H337" s="205"/>
      <c r="I337" s="205"/>
      <c r="J337" s="205"/>
      <c r="K337" s="205"/>
      <c r="L337" s="205"/>
      <c r="M337" s="205"/>
      <c r="N337" s="205"/>
      <c r="O337" s="205"/>
      <c r="P337" s="205"/>
      <c r="Q337" s="205"/>
      <c r="R337" s="205"/>
      <c r="S337" s="205"/>
      <c r="T337" s="205"/>
      <c r="U337" s="205"/>
      <c r="V337" s="205"/>
      <c r="W337" s="205"/>
      <c r="X337" s="205"/>
      <c r="Y337" s="205"/>
    </row>
    <row r="338" spans="1:25" ht="12" customHeight="1" x14ac:dyDescent="0.2">
      <c r="A338" s="205"/>
      <c r="B338" s="401"/>
      <c r="C338" s="460"/>
      <c r="D338" s="403"/>
      <c r="E338" s="315"/>
      <c r="F338" s="205"/>
      <c r="G338" s="205"/>
      <c r="H338" s="205"/>
      <c r="I338" s="205"/>
      <c r="J338" s="205"/>
      <c r="K338" s="205"/>
      <c r="L338" s="205"/>
      <c r="M338" s="205"/>
      <c r="N338" s="205"/>
      <c r="O338" s="205"/>
      <c r="P338" s="205"/>
      <c r="Q338" s="205"/>
      <c r="R338" s="205"/>
      <c r="S338" s="205"/>
      <c r="T338" s="205"/>
      <c r="U338" s="205"/>
      <c r="V338" s="205"/>
      <c r="W338" s="205"/>
      <c r="X338" s="205"/>
      <c r="Y338" s="205"/>
    </row>
    <row r="339" spans="1:25" ht="12" customHeight="1" x14ac:dyDescent="0.2">
      <c r="A339" s="205"/>
      <c r="B339" s="401"/>
      <c r="C339" s="460"/>
      <c r="D339" s="403"/>
      <c r="E339" s="315"/>
      <c r="F339" s="205"/>
      <c r="G339" s="205"/>
      <c r="H339" s="205"/>
      <c r="I339" s="205"/>
      <c r="J339" s="205"/>
      <c r="K339" s="205"/>
      <c r="L339" s="205"/>
      <c r="M339" s="205"/>
      <c r="N339" s="205"/>
      <c r="O339" s="205"/>
      <c r="P339" s="205"/>
      <c r="Q339" s="205"/>
      <c r="R339" s="205"/>
      <c r="S339" s="205"/>
      <c r="T339" s="205"/>
      <c r="U339" s="205"/>
      <c r="V339" s="205"/>
      <c r="W339" s="205"/>
      <c r="X339" s="205"/>
      <c r="Y339" s="205"/>
    </row>
    <row r="340" spans="1:25" ht="15.75" customHeight="1" x14ac:dyDescent="0.2"/>
    <row r="341" spans="1:25" ht="15.75" customHeight="1" x14ac:dyDescent="0.2"/>
    <row r="342" spans="1:25" ht="15.75" customHeight="1" x14ac:dyDescent="0.2"/>
    <row r="343" spans="1:25" ht="15.75" customHeight="1" x14ac:dyDescent="0.2"/>
    <row r="344" spans="1:25" ht="15.75" customHeight="1" x14ac:dyDescent="0.2"/>
    <row r="345" spans="1:25" ht="15.75" customHeight="1" x14ac:dyDescent="0.2"/>
    <row r="346" spans="1:25" ht="15.75" customHeight="1" x14ac:dyDescent="0.2"/>
    <row r="347" spans="1:25" ht="15.75" customHeight="1" x14ac:dyDescent="0.2"/>
    <row r="348" spans="1:25" ht="15.75" customHeight="1" x14ac:dyDescent="0.2"/>
    <row r="349" spans="1:25" ht="15.75" customHeight="1" x14ac:dyDescent="0.2"/>
    <row r="350" spans="1:25" ht="15.75" customHeight="1" x14ac:dyDescent="0.2"/>
    <row r="351" spans="1:25" ht="15.75" customHeight="1" x14ac:dyDescent="0.2"/>
    <row r="352" spans="1:25"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
    <mergeCell ref="A8:D8"/>
    <mergeCell ref="A1:E1"/>
    <mergeCell ref="B2:E2"/>
    <mergeCell ref="B3:E3"/>
    <mergeCell ref="B4:E4"/>
    <mergeCell ref="B5:E5"/>
  </mergeCells>
  <pageMargins left="0.75" right="0.75" top="1" bottom="1" header="0" footer="0"/>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Y1000"/>
  <sheetViews>
    <sheetView showGridLines="0" workbookViewId="0"/>
  </sheetViews>
  <sheetFormatPr defaultColWidth="12.5703125" defaultRowHeight="15" customHeight="1" x14ac:dyDescent="0.2"/>
  <cols>
    <col min="1" max="1" width="25.140625" customWidth="1"/>
    <col min="2" max="2" width="8.7109375" customWidth="1"/>
    <col min="3" max="3" width="10" customWidth="1"/>
    <col min="4" max="4" width="12.7109375" customWidth="1"/>
    <col min="5" max="5" width="37.42578125" customWidth="1"/>
    <col min="6" max="6" width="1.5703125" customWidth="1"/>
    <col min="7" max="25" width="26.7109375" customWidth="1"/>
  </cols>
  <sheetData>
    <row r="1" spans="1:25" ht="12" customHeight="1" x14ac:dyDescent="0.25">
      <c r="A1" s="603" t="s">
        <v>343</v>
      </c>
      <c r="B1" s="604"/>
      <c r="C1" s="604"/>
      <c r="D1" s="604"/>
      <c r="E1" s="605"/>
      <c r="F1" s="205"/>
      <c r="G1" s="205"/>
      <c r="H1" s="205"/>
      <c r="I1" s="205"/>
      <c r="J1" s="205"/>
      <c r="K1" s="205"/>
      <c r="L1" s="205"/>
      <c r="M1" s="205"/>
      <c r="N1" s="205"/>
      <c r="O1" s="205"/>
      <c r="P1" s="205"/>
      <c r="Q1" s="205"/>
      <c r="R1" s="205"/>
      <c r="S1" s="205"/>
      <c r="T1" s="205"/>
      <c r="U1" s="205"/>
      <c r="V1" s="205"/>
      <c r="W1" s="205"/>
      <c r="X1" s="205"/>
      <c r="Y1" s="205"/>
    </row>
    <row r="2" spans="1:25" ht="12" customHeight="1" x14ac:dyDescent="0.2">
      <c r="A2" s="275" t="s">
        <v>221</v>
      </c>
      <c r="B2" s="606"/>
      <c r="C2" s="462"/>
      <c r="D2" s="462"/>
      <c r="E2" s="463"/>
      <c r="F2" s="205"/>
      <c r="G2" s="205"/>
      <c r="H2" s="205"/>
      <c r="I2" s="205"/>
      <c r="J2" s="205"/>
      <c r="K2" s="205"/>
      <c r="L2" s="205"/>
      <c r="M2" s="205"/>
      <c r="N2" s="205"/>
      <c r="O2" s="205"/>
      <c r="P2" s="205"/>
      <c r="Q2" s="205"/>
      <c r="R2" s="205"/>
      <c r="S2" s="205"/>
      <c r="T2" s="205"/>
      <c r="U2" s="205"/>
      <c r="V2" s="205"/>
      <c r="W2" s="205"/>
      <c r="X2" s="205"/>
      <c r="Y2" s="205"/>
    </row>
    <row r="3" spans="1:25" ht="12" customHeight="1" x14ac:dyDescent="0.2">
      <c r="A3" s="276" t="s">
        <v>222</v>
      </c>
      <c r="B3" s="607"/>
      <c r="C3" s="462"/>
      <c r="D3" s="462"/>
      <c r="E3" s="463"/>
      <c r="F3" s="205"/>
      <c r="G3" s="205"/>
      <c r="H3" s="205"/>
      <c r="I3" s="205"/>
      <c r="J3" s="205"/>
      <c r="K3" s="205"/>
      <c r="L3" s="205"/>
      <c r="M3" s="205"/>
      <c r="N3" s="205"/>
      <c r="O3" s="205"/>
      <c r="P3" s="205"/>
      <c r="Q3" s="205"/>
      <c r="R3" s="205"/>
      <c r="S3" s="205"/>
      <c r="T3" s="205"/>
      <c r="U3" s="205"/>
      <c r="V3" s="205"/>
      <c r="W3" s="205"/>
      <c r="X3" s="205"/>
      <c r="Y3" s="205"/>
    </row>
    <row r="4" spans="1:25" ht="12" customHeight="1" x14ac:dyDescent="0.2">
      <c r="A4" s="276" t="s">
        <v>223</v>
      </c>
      <c r="B4" s="608" t="e">
        <f>#REF!</f>
        <v>#REF!</v>
      </c>
      <c r="C4" s="462"/>
      <c r="D4" s="462"/>
      <c r="E4" s="463"/>
      <c r="F4" s="205"/>
      <c r="G4" s="205"/>
      <c r="H4" s="205"/>
      <c r="I4" s="205"/>
      <c r="J4" s="205"/>
      <c r="K4" s="205"/>
      <c r="L4" s="205"/>
      <c r="M4" s="205"/>
      <c r="N4" s="205"/>
      <c r="O4" s="205"/>
      <c r="P4" s="205"/>
      <c r="Q4" s="205"/>
      <c r="R4" s="205"/>
      <c r="S4" s="205"/>
      <c r="T4" s="205"/>
      <c r="U4" s="205"/>
      <c r="V4" s="205"/>
      <c r="W4" s="205"/>
      <c r="X4" s="205"/>
      <c r="Y4" s="205"/>
    </row>
    <row r="5" spans="1:25" ht="12" customHeight="1" x14ac:dyDescent="0.2">
      <c r="A5" s="277" t="s">
        <v>224</v>
      </c>
      <c r="B5" s="609"/>
      <c r="C5" s="462"/>
      <c r="D5" s="462"/>
      <c r="E5" s="463"/>
      <c r="F5" s="205"/>
      <c r="G5" s="205"/>
      <c r="H5" s="205"/>
      <c r="I5" s="205"/>
      <c r="J5" s="205"/>
      <c r="K5" s="205"/>
      <c r="L5" s="205"/>
      <c r="M5" s="205"/>
      <c r="N5" s="205"/>
      <c r="O5" s="205"/>
      <c r="P5" s="205"/>
      <c r="Q5" s="205"/>
      <c r="R5" s="205"/>
      <c r="S5" s="205"/>
      <c r="T5" s="205"/>
      <c r="U5" s="205"/>
      <c r="V5" s="205"/>
      <c r="W5" s="205"/>
      <c r="X5" s="205"/>
      <c r="Y5" s="205"/>
    </row>
    <row r="6" spans="1:25" ht="12" customHeight="1" x14ac:dyDescent="0.2">
      <c r="A6" s="278"/>
      <c r="B6" s="279"/>
      <c r="C6" s="280"/>
      <c r="D6" s="281"/>
      <c r="E6" s="281"/>
      <c r="F6" s="205"/>
      <c r="G6" s="205"/>
      <c r="H6" s="205"/>
      <c r="I6" s="205"/>
      <c r="J6" s="205"/>
      <c r="K6" s="205"/>
      <c r="L6" s="205"/>
      <c r="M6" s="205"/>
      <c r="N6" s="205"/>
      <c r="O6" s="205"/>
      <c r="P6" s="205"/>
      <c r="Q6" s="205"/>
      <c r="R6" s="205"/>
      <c r="S6" s="205"/>
      <c r="T6" s="205"/>
      <c r="U6" s="205"/>
      <c r="V6" s="205"/>
      <c r="W6" s="205"/>
      <c r="X6" s="205"/>
      <c r="Y6" s="205"/>
    </row>
    <row r="7" spans="1:25" ht="12" customHeight="1" x14ac:dyDescent="0.2">
      <c r="A7" s="282" t="s">
        <v>225</v>
      </c>
      <c r="B7" s="283"/>
      <c r="C7" s="283"/>
      <c r="D7" s="284"/>
      <c r="E7" s="285"/>
      <c r="F7" s="205"/>
      <c r="G7" s="205"/>
      <c r="H7" s="205"/>
      <c r="I7" s="205"/>
      <c r="J7" s="205"/>
      <c r="K7" s="205"/>
      <c r="L7" s="205"/>
      <c r="M7" s="205"/>
      <c r="N7" s="205"/>
      <c r="O7" s="205"/>
      <c r="P7" s="205"/>
      <c r="Q7" s="205"/>
      <c r="R7" s="205"/>
      <c r="S7" s="205"/>
      <c r="T7" s="205"/>
      <c r="U7" s="205"/>
      <c r="V7" s="205"/>
      <c r="W7" s="205"/>
      <c r="X7" s="205"/>
      <c r="Y7" s="205"/>
    </row>
    <row r="8" spans="1:25" ht="12" customHeight="1" x14ac:dyDescent="0.2">
      <c r="A8" s="607" t="s">
        <v>344</v>
      </c>
      <c r="B8" s="462"/>
      <c r="C8" s="462"/>
      <c r="D8" s="463"/>
      <c r="E8" s="286"/>
      <c r="F8" s="205"/>
      <c r="G8" s="205"/>
      <c r="H8" s="205"/>
      <c r="I8" s="205"/>
      <c r="J8" s="205"/>
      <c r="K8" s="205"/>
      <c r="L8" s="205"/>
      <c r="M8" s="205"/>
      <c r="N8" s="205"/>
      <c r="O8" s="205"/>
      <c r="P8" s="205"/>
      <c r="Q8" s="205"/>
      <c r="R8" s="205"/>
      <c r="S8" s="205"/>
      <c r="T8" s="205"/>
      <c r="U8" s="205"/>
      <c r="V8" s="205"/>
      <c r="W8" s="205"/>
      <c r="X8" s="205"/>
      <c r="Y8" s="205"/>
    </row>
    <row r="9" spans="1:25" ht="12" customHeight="1" x14ac:dyDescent="0.2">
      <c r="A9" s="287"/>
      <c r="B9" s="288"/>
      <c r="C9" s="288"/>
      <c r="D9" s="288"/>
      <c r="E9" s="288"/>
      <c r="F9" s="288"/>
      <c r="G9" s="281"/>
      <c r="H9" s="205"/>
      <c r="I9" s="205"/>
      <c r="J9" s="205"/>
      <c r="K9" s="205"/>
      <c r="L9" s="205"/>
      <c r="M9" s="205"/>
      <c r="N9" s="205"/>
      <c r="O9" s="205"/>
      <c r="P9" s="205"/>
      <c r="Q9" s="205"/>
      <c r="R9" s="205"/>
      <c r="S9" s="205"/>
      <c r="T9" s="205"/>
      <c r="U9" s="205"/>
      <c r="V9" s="205"/>
      <c r="W9" s="205"/>
      <c r="X9" s="205"/>
      <c r="Y9" s="205"/>
    </row>
    <row r="10" spans="1:25" ht="12" customHeight="1" x14ac:dyDescent="0.2">
      <c r="A10" s="289" t="s">
        <v>226</v>
      </c>
      <c r="B10" s="290">
        <v>200</v>
      </c>
      <c r="C10" s="291" t="s">
        <v>227</v>
      </c>
      <c r="D10" s="288"/>
      <c r="E10" s="288"/>
      <c r="F10" s="288"/>
      <c r="G10" s="281"/>
      <c r="H10" s="205"/>
      <c r="I10" s="205"/>
      <c r="J10" s="205"/>
      <c r="K10" s="205"/>
      <c r="L10" s="205"/>
      <c r="M10" s="205"/>
      <c r="N10" s="205"/>
      <c r="O10" s="205"/>
      <c r="P10" s="205"/>
      <c r="Q10" s="205"/>
      <c r="R10" s="205"/>
      <c r="S10" s="205"/>
      <c r="T10" s="205"/>
      <c r="U10" s="205"/>
      <c r="V10" s="205"/>
      <c r="W10" s="205"/>
      <c r="X10" s="205"/>
      <c r="Y10" s="205"/>
    </row>
    <row r="11" spans="1:25" ht="12" customHeight="1" x14ac:dyDescent="0.2">
      <c r="A11" s="287"/>
      <c r="B11" s="288"/>
      <c r="C11" s="288"/>
      <c r="D11" s="288"/>
      <c r="E11" s="288"/>
      <c r="F11" s="281"/>
      <c r="G11" s="281"/>
      <c r="H11" s="205"/>
      <c r="I11" s="205"/>
      <c r="J11" s="205"/>
      <c r="K11" s="205"/>
      <c r="L11" s="205"/>
      <c r="M11" s="205"/>
      <c r="N11" s="205"/>
      <c r="O11" s="205"/>
      <c r="P11" s="205"/>
      <c r="Q11" s="205"/>
      <c r="R11" s="205"/>
      <c r="S11" s="205"/>
      <c r="T11" s="205"/>
      <c r="U11" s="205"/>
      <c r="V11" s="205"/>
      <c r="W11" s="205"/>
      <c r="X11" s="205"/>
      <c r="Y11" s="205"/>
    </row>
    <row r="12" spans="1:25" ht="12" customHeight="1" x14ac:dyDescent="0.2">
      <c r="A12" s="292" t="s">
        <v>228</v>
      </c>
      <c r="B12" s="288"/>
      <c r="C12" s="288"/>
      <c r="D12" s="288"/>
      <c r="E12" s="288"/>
      <c r="F12" s="281"/>
      <c r="G12" s="281"/>
      <c r="H12" s="205"/>
      <c r="I12" s="205"/>
      <c r="J12" s="205"/>
      <c r="K12" s="205"/>
      <c r="L12" s="205"/>
      <c r="M12" s="205"/>
      <c r="N12" s="205"/>
      <c r="O12" s="205"/>
      <c r="P12" s="205"/>
      <c r="Q12" s="205"/>
      <c r="R12" s="205"/>
      <c r="S12" s="205"/>
      <c r="T12" s="205"/>
      <c r="U12" s="205"/>
      <c r="V12" s="205"/>
      <c r="W12" s="205"/>
      <c r="X12" s="205"/>
      <c r="Y12" s="205"/>
    </row>
    <row r="13" spans="1:25" ht="12" customHeight="1" x14ac:dyDescent="0.2">
      <c r="A13" s="278"/>
      <c r="B13" s="293"/>
      <c r="C13" s="280"/>
      <c r="D13" s="281"/>
      <c r="E13" s="294" t="s">
        <v>229</v>
      </c>
      <c r="F13" s="281"/>
      <c r="G13" s="281"/>
      <c r="H13" s="205"/>
      <c r="I13" s="205"/>
      <c r="J13" s="205"/>
      <c r="K13" s="205"/>
      <c r="L13" s="205"/>
      <c r="M13" s="205"/>
      <c r="N13" s="205"/>
      <c r="O13" s="205"/>
      <c r="P13" s="205"/>
      <c r="Q13" s="205"/>
      <c r="R13" s="205"/>
      <c r="S13" s="205"/>
      <c r="T13" s="205"/>
      <c r="U13" s="205"/>
      <c r="V13" s="205"/>
      <c r="W13" s="205"/>
      <c r="X13" s="205"/>
      <c r="Y13" s="205"/>
    </row>
    <row r="14" spans="1:25" ht="12" customHeight="1" x14ac:dyDescent="0.2">
      <c r="A14" s="295" t="s">
        <v>230</v>
      </c>
      <c r="B14" s="296" t="s">
        <v>65</v>
      </c>
      <c r="C14" s="297" t="s">
        <v>231</v>
      </c>
      <c r="D14" s="298" t="s">
        <v>232</v>
      </c>
      <c r="E14" s="299" t="s">
        <v>233</v>
      </c>
      <c r="F14" s="281"/>
      <c r="G14" s="281"/>
      <c r="H14" s="205"/>
      <c r="I14" s="205"/>
      <c r="J14" s="205"/>
      <c r="K14" s="205"/>
      <c r="L14" s="205"/>
      <c r="M14" s="205"/>
      <c r="N14" s="205"/>
      <c r="O14" s="205"/>
      <c r="P14" s="205"/>
      <c r="Q14" s="205"/>
      <c r="R14" s="205"/>
      <c r="S14" s="205"/>
      <c r="T14" s="205"/>
      <c r="U14" s="205"/>
      <c r="V14" s="205"/>
      <c r="W14" s="205"/>
      <c r="X14" s="205"/>
      <c r="Y14" s="205"/>
    </row>
    <row r="15" spans="1:25" ht="12" customHeight="1" x14ac:dyDescent="0.2">
      <c r="A15" s="300" t="s">
        <v>345</v>
      </c>
      <c r="B15" s="301"/>
      <c r="C15" s="302" t="e">
        <f t="shared" ref="C15:C16" si="0">D15/$D$17</f>
        <v>#REF!</v>
      </c>
      <c r="D15" s="303" t="e">
        <f>(#REF!/B10)*2</f>
        <v>#REF!</v>
      </c>
      <c r="E15" s="304" t="s">
        <v>346</v>
      </c>
      <c r="F15" s="205"/>
      <c r="G15" s="205"/>
      <c r="H15" s="205"/>
      <c r="I15" s="205"/>
      <c r="J15" s="205"/>
      <c r="K15" s="205"/>
      <c r="L15" s="205"/>
      <c r="M15" s="205"/>
      <c r="N15" s="205"/>
      <c r="O15" s="205"/>
      <c r="P15" s="205"/>
      <c r="Q15" s="205"/>
      <c r="R15" s="205"/>
      <c r="S15" s="205"/>
      <c r="T15" s="205"/>
      <c r="U15" s="205"/>
      <c r="V15" s="205"/>
      <c r="W15" s="205"/>
      <c r="X15" s="205"/>
      <c r="Y15" s="205"/>
    </row>
    <row r="16" spans="1:25" ht="12" customHeight="1" x14ac:dyDescent="0.2">
      <c r="A16" s="300" t="s">
        <v>236</v>
      </c>
      <c r="B16" s="301"/>
      <c r="C16" s="302" t="e">
        <f t="shared" si="0"/>
        <v>#REF!</v>
      </c>
      <c r="D16" s="305" t="e">
        <f>(D15/25)*5</f>
        <v>#REF!</v>
      </c>
      <c r="E16" s="304" t="s">
        <v>237</v>
      </c>
      <c r="F16" s="205"/>
      <c r="G16" s="205"/>
      <c r="H16" s="205"/>
      <c r="I16" s="205"/>
      <c r="J16" s="205"/>
      <c r="K16" s="205"/>
      <c r="L16" s="205"/>
      <c r="M16" s="205"/>
      <c r="N16" s="205"/>
      <c r="O16" s="205"/>
      <c r="P16" s="205"/>
      <c r="Q16" s="205"/>
      <c r="R16" s="205"/>
      <c r="S16" s="205"/>
      <c r="T16" s="205"/>
      <c r="U16" s="205"/>
      <c r="V16" s="205"/>
      <c r="W16" s="205"/>
      <c r="X16" s="205"/>
      <c r="Y16" s="205"/>
    </row>
    <row r="17" spans="1:25" ht="12" customHeight="1" x14ac:dyDescent="0.2">
      <c r="A17" s="306" t="s">
        <v>238</v>
      </c>
      <c r="B17" s="307"/>
      <c r="C17" s="308">
        <v>1</v>
      </c>
      <c r="D17" s="309" t="e">
        <f>SUM(D15:D16)</f>
        <v>#REF!</v>
      </c>
      <c r="E17" s="310"/>
      <c r="F17" s="205"/>
      <c r="G17" s="205"/>
      <c r="H17" s="205"/>
      <c r="I17" s="205"/>
      <c r="J17" s="205"/>
      <c r="K17" s="205"/>
      <c r="L17" s="205"/>
      <c r="M17" s="205"/>
      <c r="N17" s="205"/>
      <c r="O17" s="205"/>
      <c r="P17" s="205"/>
      <c r="Q17" s="205"/>
      <c r="R17" s="205"/>
      <c r="S17" s="205"/>
      <c r="T17" s="205"/>
      <c r="U17" s="205"/>
      <c r="V17" s="205"/>
      <c r="W17" s="205"/>
      <c r="X17" s="205"/>
      <c r="Y17" s="205"/>
    </row>
    <row r="18" spans="1:25" ht="12" customHeight="1" x14ac:dyDescent="0.2">
      <c r="A18" s="311"/>
      <c r="B18" s="312"/>
      <c r="C18" s="313"/>
      <c r="D18" s="314"/>
      <c r="E18" s="315"/>
      <c r="F18" s="205"/>
      <c r="G18" s="205"/>
      <c r="H18" s="205"/>
      <c r="I18" s="205"/>
      <c r="J18" s="205"/>
      <c r="K18" s="205"/>
      <c r="L18" s="205"/>
      <c r="M18" s="205"/>
      <c r="N18" s="205"/>
      <c r="O18" s="205"/>
      <c r="P18" s="205"/>
      <c r="Q18" s="205"/>
      <c r="R18" s="205"/>
      <c r="S18" s="205"/>
      <c r="T18" s="205"/>
      <c r="U18" s="205"/>
      <c r="V18" s="205"/>
      <c r="W18" s="205"/>
      <c r="X18" s="205"/>
      <c r="Y18" s="205"/>
    </row>
    <row r="19" spans="1:25" ht="12" customHeight="1" x14ac:dyDescent="0.2">
      <c r="A19" s="316" t="s">
        <v>239</v>
      </c>
      <c r="B19" s="312"/>
      <c r="C19" s="313"/>
      <c r="D19" s="314"/>
      <c r="E19" s="315"/>
      <c r="F19" s="205"/>
      <c r="G19" s="205"/>
      <c r="H19" s="205"/>
      <c r="I19" s="205"/>
      <c r="J19" s="205"/>
      <c r="K19" s="205"/>
      <c r="L19" s="205"/>
      <c r="M19" s="205"/>
      <c r="N19" s="205"/>
      <c r="O19" s="205"/>
      <c r="P19" s="205"/>
      <c r="Q19" s="205"/>
      <c r="R19" s="205"/>
      <c r="S19" s="205"/>
      <c r="T19" s="205"/>
      <c r="U19" s="205"/>
      <c r="V19" s="205"/>
      <c r="W19" s="205"/>
      <c r="X19" s="205"/>
      <c r="Y19" s="205"/>
    </row>
    <row r="20" spans="1:25" ht="12" customHeight="1" x14ac:dyDescent="0.2">
      <c r="A20" s="316"/>
      <c r="B20" s="312"/>
      <c r="C20" s="313"/>
      <c r="D20" s="314"/>
      <c r="E20" s="315"/>
      <c r="F20" s="205"/>
      <c r="G20" s="205"/>
      <c r="H20" s="205"/>
      <c r="I20" s="205"/>
      <c r="J20" s="205"/>
      <c r="K20" s="205"/>
      <c r="L20" s="205"/>
      <c r="M20" s="205"/>
      <c r="N20" s="205"/>
      <c r="O20" s="205"/>
      <c r="P20" s="205"/>
      <c r="Q20" s="205"/>
      <c r="R20" s="205"/>
      <c r="S20" s="205"/>
      <c r="T20" s="205"/>
      <c r="U20" s="205"/>
      <c r="V20" s="205"/>
      <c r="W20" s="205"/>
      <c r="X20" s="205"/>
      <c r="Y20" s="205"/>
    </row>
    <row r="21" spans="1:25" ht="12" customHeight="1" x14ac:dyDescent="0.2">
      <c r="A21" s="317" t="s">
        <v>240</v>
      </c>
      <c r="B21" s="318"/>
      <c r="C21" s="313"/>
      <c r="D21" s="314"/>
      <c r="E21" s="315"/>
      <c r="F21" s="205"/>
      <c r="G21" s="205"/>
      <c r="H21" s="205"/>
      <c r="I21" s="205"/>
      <c r="J21" s="205"/>
      <c r="K21" s="205"/>
      <c r="L21" s="205"/>
      <c r="M21" s="205"/>
      <c r="N21" s="205"/>
      <c r="O21" s="205"/>
      <c r="P21" s="205"/>
      <c r="Q21" s="205"/>
      <c r="R21" s="205"/>
      <c r="S21" s="205"/>
      <c r="T21" s="205"/>
      <c r="U21" s="205"/>
      <c r="V21" s="205"/>
      <c r="W21" s="205"/>
      <c r="X21" s="205"/>
      <c r="Y21" s="205"/>
    </row>
    <row r="22" spans="1:25" ht="12" customHeight="1" x14ac:dyDescent="0.2">
      <c r="A22" s="319"/>
      <c r="B22" s="318"/>
      <c r="C22" s="313"/>
      <c r="D22" s="314"/>
      <c r="E22" s="294" t="s">
        <v>229</v>
      </c>
      <c r="F22" s="205"/>
      <c r="G22" s="205"/>
      <c r="H22" s="205"/>
      <c r="I22" s="205"/>
      <c r="J22" s="205"/>
      <c r="K22" s="205"/>
      <c r="L22" s="205"/>
      <c r="M22" s="205"/>
      <c r="N22" s="205"/>
      <c r="O22" s="205"/>
      <c r="P22" s="205"/>
      <c r="Q22" s="205"/>
      <c r="R22" s="205"/>
      <c r="S22" s="205"/>
      <c r="T22" s="205"/>
      <c r="U22" s="205"/>
      <c r="V22" s="205"/>
      <c r="W22" s="205"/>
      <c r="X22" s="205"/>
      <c r="Y22" s="205"/>
    </row>
    <row r="23" spans="1:25" ht="12" customHeight="1" x14ac:dyDescent="0.2">
      <c r="A23" s="218" t="s">
        <v>241</v>
      </c>
      <c r="B23" s="320" t="s">
        <v>65</v>
      </c>
      <c r="C23" s="297" t="s">
        <v>231</v>
      </c>
      <c r="D23" s="321" t="s">
        <v>232</v>
      </c>
      <c r="E23" s="299" t="s">
        <v>233</v>
      </c>
      <c r="F23" s="205"/>
      <c r="G23" s="205"/>
      <c r="H23" s="205"/>
      <c r="I23" s="205"/>
      <c r="J23" s="205"/>
      <c r="K23" s="205"/>
      <c r="L23" s="205"/>
      <c r="M23" s="205"/>
      <c r="N23" s="205"/>
      <c r="O23" s="205"/>
      <c r="P23" s="205"/>
      <c r="Q23" s="205"/>
      <c r="R23" s="205"/>
      <c r="S23" s="205"/>
      <c r="T23" s="205"/>
      <c r="U23" s="205"/>
      <c r="V23" s="205"/>
      <c r="W23" s="205"/>
      <c r="X23" s="205"/>
      <c r="Y23" s="205"/>
    </row>
    <row r="24" spans="1:25" ht="12" customHeight="1" x14ac:dyDescent="0.2">
      <c r="A24" s="322" t="s">
        <v>68</v>
      </c>
      <c r="B24" s="323" t="e">
        <f t="shared" ref="B24:B32" si="1">#REF!</f>
        <v>#REF!</v>
      </c>
      <c r="C24" s="324" t="e">
        <f t="shared" ref="C24:C32" si="2">D24/$D$17</f>
        <v>#REF!</v>
      </c>
      <c r="D24" s="325" t="e">
        <f>D17*B24/100</f>
        <v>#REF!</v>
      </c>
      <c r="E24" s="326" t="s">
        <v>347</v>
      </c>
      <c r="F24" s="205"/>
      <c r="G24" s="205"/>
      <c r="H24" s="205"/>
      <c r="I24" s="205"/>
      <c r="J24" s="205"/>
      <c r="K24" s="205"/>
      <c r="L24" s="205"/>
      <c r="M24" s="205"/>
      <c r="N24" s="205"/>
      <c r="O24" s="205"/>
      <c r="P24" s="205"/>
      <c r="Q24" s="205"/>
      <c r="R24" s="205"/>
      <c r="S24" s="205"/>
      <c r="T24" s="205"/>
      <c r="U24" s="205"/>
      <c r="V24" s="205"/>
      <c r="W24" s="205"/>
      <c r="X24" s="205"/>
      <c r="Y24" s="205"/>
    </row>
    <row r="25" spans="1:25" ht="12" customHeight="1" x14ac:dyDescent="0.2">
      <c r="A25" s="327" t="s">
        <v>243</v>
      </c>
      <c r="B25" s="323" t="e">
        <f t="shared" si="1"/>
        <v>#REF!</v>
      </c>
      <c r="C25" s="324" t="e">
        <f t="shared" si="2"/>
        <v>#REF!</v>
      </c>
      <c r="D25" s="325" t="e">
        <f>D17*B25/100</f>
        <v>#REF!</v>
      </c>
      <c r="E25" s="326" t="s">
        <v>348</v>
      </c>
      <c r="F25" s="205"/>
      <c r="G25" s="205"/>
      <c r="H25" s="205"/>
      <c r="I25" s="205"/>
      <c r="J25" s="205"/>
      <c r="K25" s="205"/>
      <c r="L25" s="205"/>
      <c r="M25" s="205"/>
      <c r="N25" s="205"/>
      <c r="O25" s="205"/>
      <c r="P25" s="205"/>
      <c r="Q25" s="205"/>
      <c r="R25" s="205"/>
      <c r="S25" s="205"/>
      <c r="T25" s="205"/>
      <c r="U25" s="205"/>
      <c r="V25" s="205"/>
      <c r="W25" s="205"/>
      <c r="X25" s="205"/>
      <c r="Y25" s="205"/>
    </row>
    <row r="26" spans="1:25" ht="12" customHeight="1" x14ac:dyDescent="0.2">
      <c r="A26" s="327" t="s">
        <v>74</v>
      </c>
      <c r="B26" s="323" t="e">
        <f t="shared" si="1"/>
        <v>#REF!</v>
      </c>
      <c r="C26" s="324" t="e">
        <f t="shared" si="2"/>
        <v>#REF!</v>
      </c>
      <c r="D26" s="325" t="e">
        <f>D17*B26/100</f>
        <v>#REF!</v>
      </c>
      <c r="E26" s="326" t="s">
        <v>245</v>
      </c>
      <c r="F26" s="205"/>
      <c r="G26" s="205"/>
      <c r="H26" s="205"/>
      <c r="I26" s="205"/>
      <c r="J26" s="205"/>
      <c r="K26" s="205"/>
      <c r="L26" s="205"/>
      <c r="M26" s="205"/>
      <c r="N26" s="205"/>
      <c r="O26" s="205"/>
      <c r="P26" s="205"/>
      <c r="Q26" s="205"/>
      <c r="R26" s="205"/>
      <c r="S26" s="205"/>
      <c r="T26" s="205"/>
      <c r="U26" s="205"/>
      <c r="V26" s="205"/>
      <c r="W26" s="205"/>
      <c r="X26" s="205"/>
      <c r="Y26" s="205"/>
    </row>
    <row r="27" spans="1:25" ht="12" customHeight="1" x14ac:dyDescent="0.2">
      <c r="A27" s="327" t="s">
        <v>246</v>
      </c>
      <c r="B27" s="323" t="e">
        <f t="shared" si="1"/>
        <v>#REF!</v>
      </c>
      <c r="C27" s="324" t="e">
        <f t="shared" si="2"/>
        <v>#REF!</v>
      </c>
      <c r="D27" s="325" t="e">
        <f>D17*B27/100</f>
        <v>#REF!</v>
      </c>
      <c r="E27" s="326" t="s">
        <v>349</v>
      </c>
      <c r="F27" s="205"/>
      <c r="G27" s="205"/>
      <c r="H27" s="205"/>
      <c r="I27" s="205"/>
      <c r="J27" s="205"/>
      <c r="K27" s="205"/>
      <c r="L27" s="205"/>
      <c r="M27" s="205"/>
      <c r="N27" s="205"/>
      <c r="O27" s="205"/>
      <c r="P27" s="205"/>
      <c r="Q27" s="205"/>
      <c r="R27" s="205"/>
      <c r="S27" s="205"/>
      <c r="T27" s="205"/>
      <c r="U27" s="205"/>
      <c r="V27" s="205"/>
      <c r="W27" s="205"/>
      <c r="X27" s="205"/>
      <c r="Y27" s="205"/>
    </row>
    <row r="28" spans="1:25" ht="12" customHeight="1" x14ac:dyDescent="0.2">
      <c r="A28" s="327" t="s">
        <v>80</v>
      </c>
      <c r="B28" s="323" t="e">
        <f t="shared" si="1"/>
        <v>#REF!</v>
      </c>
      <c r="C28" s="324" t="e">
        <f t="shared" si="2"/>
        <v>#REF!</v>
      </c>
      <c r="D28" s="325" t="e">
        <f>D17*B28/100</f>
        <v>#REF!</v>
      </c>
      <c r="E28" s="326" t="s">
        <v>350</v>
      </c>
      <c r="F28" s="205"/>
      <c r="G28" s="205"/>
      <c r="H28" s="205"/>
      <c r="I28" s="205"/>
      <c r="J28" s="205"/>
      <c r="K28" s="205"/>
      <c r="L28" s="205"/>
      <c r="M28" s="205"/>
      <c r="N28" s="205"/>
      <c r="O28" s="205"/>
      <c r="P28" s="205"/>
      <c r="Q28" s="205"/>
      <c r="R28" s="205"/>
      <c r="S28" s="205"/>
      <c r="T28" s="205"/>
      <c r="U28" s="205"/>
      <c r="V28" s="205"/>
      <c r="W28" s="205"/>
      <c r="X28" s="205"/>
      <c r="Y28" s="205"/>
    </row>
    <row r="29" spans="1:25" ht="12" customHeight="1" x14ac:dyDescent="0.2">
      <c r="A29" s="327" t="s">
        <v>83</v>
      </c>
      <c r="B29" s="323" t="e">
        <f t="shared" si="1"/>
        <v>#REF!</v>
      </c>
      <c r="C29" s="324" t="e">
        <f t="shared" si="2"/>
        <v>#REF!</v>
      </c>
      <c r="D29" s="325" t="e">
        <f>D17*B29/100</f>
        <v>#REF!</v>
      </c>
      <c r="E29" s="326" t="s">
        <v>351</v>
      </c>
      <c r="F29" s="205"/>
      <c r="G29" s="205"/>
      <c r="H29" s="205"/>
      <c r="I29" s="205"/>
      <c r="J29" s="205"/>
      <c r="K29" s="205"/>
      <c r="L29" s="205"/>
      <c r="M29" s="205"/>
      <c r="N29" s="205"/>
      <c r="O29" s="205"/>
      <c r="P29" s="205"/>
      <c r="Q29" s="205"/>
      <c r="R29" s="205"/>
      <c r="S29" s="205"/>
      <c r="T29" s="205"/>
      <c r="U29" s="205"/>
      <c r="V29" s="205"/>
      <c r="W29" s="205"/>
      <c r="X29" s="205"/>
      <c r="Y29" s="205"/>
    </row>
    <row r="30" spans="1:25" ht="12" customHeight="1" x14ac:dyDescent="0.2">
      <c r="A30" s="327" t="s">
        <v>250</v>
      </c>
      <c r="B30" s="323" t="e">
        <f t="shared" si="1"/>
        <v>#REF!</v>
      </c>
      <c r="C30" s="324" t="e">
        <f t="shared" si="2"/>
        <v>#REF!</v>
      </c>
      <c r="D30" s="325" t="e">
        <f>D17*B30/100</f>
        <v>#REF!</v>
      </c>
      <c r="E30" s="326" t="s">
        <v>352</v>
      </c>
      <c r="F30" s="205"/>
      <c r="G30" s="205"/>
      <c r="H30" s="205"/>
      <c r="I30" s="205"/>
      <c r="J30" s="205"/>
      <c r="K30" s="205"/>
      <c r="L30" s="205"/>
      <c r="M30" s="205"/>
      <c r="N30" s="205"/>
      <c r="O30" s="205"/>
      <c r="P30" s="205"/>
      <c r="Q30" s="205"/>
      <c r="R30" s="205"/>
      <c r="S30" s="205"/>
      <c r="T30" s="205"/>
      <c r="U30" s="205"/>
      <c r="V30" s="205"/>
      <c r="W30" s="205"/>
      <c r="X30" s="205"/>
      <c r="Y30" s="205"/>
    </row>
    <row r="31" spans="1:25" ht="33" customHeight="1" x14ac:dyDescent="0.2">
      <c r="A31" s="327" t="s">
        <v>91</v>
      </c>
      <c r="B31" s="323" t="e">
        <f t="shared" si="1"/>
        <v>#REF!</v>
      </c>
      <c r="C31" s="324" t="e">
        <f t="shared" si="2"/>
        <v>#REF!</v>
      </c>
      <c r="D31" s="325" t="e">
        <f>D17*B31/100</f>
        <v>#REF!</v>
      </c>
      <c r="E31" s="326" t="s">
        <v>353</v>
      </c>
      <c r="F31" s="205"/>
      <c r="G31" s="205"/>
      <c r="H31" s="205"/>
      <c r="I31" s="205"/>
      <c r="J31" s="205"/>
      <c r="K31" s="205"/>
      <c r="L31" s="205"/>
      <c r="M31" s="205"/>
      <c r="N31" s="205"/>
      <c r="O31" s="205"/>
      <c r="P31" s="205"/>
      <c r="Q31" s="205"/>
      <c r="R31" s="205"/>
      <c r="S31" s="205"/>
      <c r="T31" s="205"/>
      <c r="U31" s="205"/>
      <c r="V31" s="205"/>
      <c r="W31" s="205"/>
      <c r="X31" s="205"/>
      <c r="Y31" s="205"/>
    </row>
    <row r="32" spans="1:25" ht="12" customHeight="1" x14ac:dyDescent="0.2">
      <c r="A32" s="328" t="s">
        <v>253</v>
      </c>
      <c r="B32" s="323" t="e">
        <f t="shared" si="1"/>
        <v>#REF!</v>
      </c>
      <c r="C32" s="324" t="e">
        <f t="shared" si="2"/>
        <v>#REF!</v>
      </c>
      <c r="D32" s="325" t="e">
        <f>D17*B32/100</f>
        <v>#REF!</v>
      </c>
      <c r="E32" s="329"/>
      <c r="F32" s="205"/>
      <c r="G32" s="205"/>
      <c r="H32" s="205"/>
      <c r="I32" s="205"/>
      <c r="J32" s="205"/>
      <c r="K32" s="205"/>
      <c r="L32" s="205"/>
      <c r="M32" s="205"/>
      <c r="N32" s="205"/>
      <c r="O32" s="205"/>
      <c r="P32" s="205"/>
      <c r="Q32" s="205"/>
      <c r="R32" s="205"/>
      <c r="S32" s="205"/>
      <c r="T32" s="205"/>
      <c r="U32" s="205"/>
      <c r="V32" s="205"/>
      <c r="W32" s="205"/>
      <c r="X32" s="205"/>
      <c r="Y32" s="205"/>
    </row>
    <row r="33" spans="1:25" ht="12" customHeight="1" x14ac:dyDescent="0.2">
      <c r="A33" s="330" t="s">
        <v>254</v>
      </c>
      <c r="B33" s="331" t="e">
        <f t="shared" ref="B33:D33" si="3">SUM(B24:B32)</f>
        <v>#REF!</v>
      </c>
      <c r="C33" s="308" t="e">
        <f t="shared" si="3"/>
        <v>#REF!</v>
      </c>
      <c r="D33" s="309" t="e">
        <f t="shared" si="3"/>
        <v>#REF!</v>
      </c>
      <c r="E33" s="332" t="s">
        <v>255</v>
      </c>
      <c r="F33" s="205"/>
      <c r="G33" s="205"/>
      <c r="H33" s="205"/>
      <c r="I33" s="205"/>
      <c r="J33" s="205"/>
      <c r="K33" s="205"/>
      <c r="L33" s="205"/>
      <c r="M33" s="205"/>
      <c r="N33" s="205"/>
      <c r="O33" s="205"/>
      <c r="P33" s="205"/>
      <c r="Q33" s="205"/>
      <c r="R33" s="205"/>
      <c r="S33" s="205"/>
      <c r="T33" s="205"/>
      <c r="U33" s="205"/>
      <c r="V33" s="205"/>
      <c r="W33" s="205"/>
      <c r="X33" s="205"/>
      <c r="Y33" s="205"/>
    </row>
    <row r="34" spans="1:25" ht="12" customHeight="1" x14ac:dyDescent="0.2">
      <c r="A34" s="311"/>
      <c r="B34" s="312"/>
      <c r="C34" s="313"/>
      <c r="D34" s="314"/>
      <c r="E34" s="315"/>
      <c r="F34" s="205"/>
      <c r="G34" s="333"/>
      <c r="H34" s="205"/>
      <c r="I34" s="205"/>
      <c r="J34" s="205"/>
      <c r="K34" s="205"/>
      <c r="L34" s="205"/>
      <c r="M34" s="205"/>
      <c r="N34" s="205"/>
      <c r="O34" s="205"/>
      <c r="P34" s="205"/>
      <c r="Q34" s="205"/>
      <c r="R34" s="205"/>
      <c r="S34" s="205"/>
      <c r="T34" s="205"/>
      <c r="U34" s="205"/>
      <c r="V34" s="205"/>
      <c r="W34" s="205"/>
      <c r="X34" s="205"/>
      <c r="Y34" s="205"/>
    </row>
    <row r="35" spans="1:25" ht="12" customHeight="1" x14ac:dyDescent="0.2">
      <c r="A35" s="317" t="s">
        <v>256</v>
      </c>
      <c r="B35" s="312"/>
      <c r="C35" s="313"/>
      <c r="D35" s="314"/>
      <c r="E35" s="315"/>
      <c r="F35" s="205"/>
      <c r="G35" s="333"/>
      <c r="H35" s="205"/>
      <c r="I35" s="205"/>
      <c r="J35" s="205"/>
      <c r="K35" s="205"/>
      <c r="L35" s="205"/>
      <c r="M35" s="205"/>
      <c r="N35" s="205"/>
      <c r="O35" s="205"/>
      <c r="P35" s="205"/>
      <c r="Q35" s="205"/>
      <c r="R35" s="205"/>
      <c r="S35" s="205"/>
      <c r="T35" s="205"/>
      <c r="U35" s="205"/>
      <c r="V35" s="205"/>
      <c r="W35" s="205"/>
      <c r="X35" s="205"/>
      <c r="Y35" s="205"/>
    </row>
    <row r="36" spans="1:25" ht="12" customHeight="1" x14ac:dyDescent="0.2">
      <c r="A36" s="205"/>
      <c r="B36" s="312"/>
      <c r="C36" s="313"/>
      <c r="D36" s="314"/>
      <c r="E36" s="294" t="s">
        <v>229</v>
      </c>
      <c r="F36" s="205"/>
      <c r="G36" s="333"/>
      <c r="H36" s="205"/>
      <c r="I36" s="205"/>
      <c r="J36" s="205"/>
      <c r="K36" s="205"/>
      <c r="L36" s="205"/>
      <c r="M36" s="205"/>
      <c r="N36" s="205"/>
      <c r="O36" s="205"/>
      <c r="P36" s="205"/>
      <c r="Q36" s="205"/>
      <c r="R36" s="205"/>
      <c r="S36" s="205"/>
      <c r="T36" s="205"/>
      <c r="U36" s="205"/>
      <c r="V36" s="205"/>
      <c r="W36" s="205"/>
      <c r="X36" s="205"/>
      <c r="Y36" s="205"/>
    </row>
    <row r="37" spans="1:25" ht="12" customHeight="1" x14ac:dyDescent="0.2">
      <c r="A37" s="334" t="s">
        <v>257</v>
      </c>
      <c r="B37" s="335" t="s">
        <v>65</v>
      </c>
      <c r="C37" s="302" t="s">
        <v>231</v>
      </c>
      <c r="D37" s="336" t="s">
        <v>232</v>
      </c>
      <c r="E37" s="337" t="s">
        <v>233</v>
      </c>
      <c r="F37" s="205"/>
      <c r="G37" s="333"/>
      <c r="H37" s="205"/>
      <c r="I37" s="205"/>
      <c r="J37" s="205"/>
      <c r="K37" s="205"/>
      <c r="L37" s="205"/>
      <c r="M37" s="205"/>
      <c r="N37" s="205"/>
      <c r="O37" s="205"/>
      <c r="P37" s="205"/>
      <c r="Q37" s="205"/>
      <c r="R37" s="205"/>
      <c r="S37" s="205"/>
      <c r="T37" s="205"/>
      <c r="U37" s="205"/>
      <c r="V37" s="205"/>
      <c r="W37" s="205"/>
      <c r="X37" s="205"/>
      <c r="Y37" s="205"/>
    </row>
    <row r="38" spans="1:25" ht="12" customHeight="1" x14ac:dyDescent="0.2">
      <c r="A38" s="338" t="s">
        <v>258</v>
      </c>
      <c r="B38" s="323" t="e">
        <f t="shared" ref="B38:B39" si="4">#REF!</f>
        <v>#REF!</v>
      </c>
      <c r="C38" s="339" t="e">
        <f t="shared" ref="C38:C39" si="5">D38/$D$17</f>
        <v>#REF!</v>
      </c>
      <c r="D38" s="340" t="e">
        <f t="shared" ref="D38:D39" si="6">$D$17*B38/100</f>
        <v>#REF!</v>
      </c>
      <c r="E38" s="326" t="s">
        <v>354</v>
      </c>
      <c r="F38" s="205"/>
      <c r="G38" s="205"/>
      <c r="H38" s="205"/>
      <c r="I38" s="205"/>
      <c r="J38" s="205"/>
      <c r="K38" s="205"/>
      <c r="L38" s="205"/>
      <c r="M38" s="205"/>
      <c r="N38" s="205"/>
      <c r="O38" s="205"/>
      <c r="P38" s="205"/>
      <c r="Q38" s="205"/>
      <c r="R38" s="205"/>
      <c r="S38" s="205"/>
      <c r="T38" s="205"/>
      <c r="U38" s="205"/>
      <c r="V38" s="205"/>
      <c r="W38" s="205"/>
      <c r="X38" s="205"/>
      <c r="Y38" s="205"/>
    </row>
    <row r="39" spans="1:25" ht="12" customHeight="1" x14ac:dyDescent="0.2">
      <c r="A39" s="338" t="s">
        <v>260</v>
      </c>
      <c r="B39" s="323" t="e">
        <f t="shared" si="4"/>
        <v>#REF!</v>
      </c>
      <c r="C39" s="339" t="e">
        <f t="shared" si="5"/>
        <v>#REF!</v>
      </c>
      <c r="D39" s="340" t="e">
        <f t="shared" si="6"/>
        <v>#REF!</v>
      </c>
      <c r="E39" s="326" t="s">
        <v>355</v>
      </c>
      <c r="F39" s="205"/>
      <c r="G39" s="205"/>
      <c r="H39" s="205"/>
      <c r="I39" s="205"/>
      <c r="J39" s="205"/>
      <c r="K39" s="205"/>
      <c r="L39" s="205"/>
      <c r="M39" s="205"/>
      <c r="N39" s="205"/>
      <c r="O39" s="205"/>
      <c r="P39" s="205"/>
      <c r="Q39" s="205"/>
      <c r="R39" s="205"/>
      <c r="S39" s="205"/>
      <c r="T39" s="205"/>
      <c r="U39" s="205"/>
      <c r="V39" s="205"/>
      <c r="W39" s="205"/>
      <c r="X39" s="205"/>
      <c r="Y39" s="205"/>
    </row>
    <row r="40" spans="1:25" ht="12" customHeight="1" x14ac:dyDescent="0.2">
      <c r="A40" s="341" t="s">
        <v>102</v>
      </c>
      <c r="B40" s="323" t="e">
        <f>B38+B39</f>
        <v>#REF!</v>
      </c>
      <c r="C40" s="339" t="e">
        <f t="shared" ref="C40:D40" si="7">SUM(C38:C39)</f>
        <v>#REF!</v>
      </c>
      <c r="D40" s="340" t="e">
        <f t="shared" si="7"/>
        <v>#REF!</v>
      </c>
      <c r="E40" s="342"/>
      <c r="F40" s="205"/>
      <c r="G40" s="205"/>
      <c r="H40" s="205"/>
      <c r="I40" s="205"/>
      <c r="J40" s="205"/>
      <c r="K40" s="205"/>
      <c r="L40" s="205"/>
      <c r="M40" s="205"/>
      <c r="N40" s="205"/>
      <c r="O40" s="205"/>
      <c r="P40" s="205"/>
      <c r="Q40" s="205"/>
      <c r="R40" s="205"/>
      <c r="S40" s="205"/>
      <c r="T40" s="205"/>
      <c r="U40" s="205"/>
      <c r="V40" s="205"/>
      <c r="W40" s="205"/>
      <c r="X40" s="205"/>
      <c r="Y40" s="205"/>
    </row>
    <row r="41" spans="1:25" ht="25.5" customHeight="1" x14ac:dyDescent="0.2">
      <c r="A41" s="343" t="s">
        <v>262</v>
      </c>
      <c r="B41" s="323" t="e">
        <f>B40%*B33</f>
        <v>#REF!</v>
      </c>
      <c r="C41" s="339" t="e">
        <f>D41/$D$17</f>
        <v>#REF!</v>
      </c>
      <c r="D41" s="340" t="e">
        <f>D40*B33/100</f>
        <v>#REF!</v>
      </c>
      <c r="E41" s="344"/>
      <c r="F41" s="205"/>
      <c r="G41" s="205"/>
      <c r="H41" s="205"/>
      <c r="I41" s="205"/>
      <c r="J41" s="205"/>
      <c r="K41" s="205"/>
      <c r="L41" s="205"/>
      <c r="M41" s="205"/>
      <c r="N41" s="205"/>
      <c r="O41" s="205"/>
      <c r="P41" s="205"/>
      <c r="Q41" s="205"/>
      <c r="R41" s="205"/>
      <c r="S41" s="205"/>
      <c r="T41" s="205"/>
      <c r="U41" s="205"/>
      <c r="V41" s="205"/>
      <c r="W41" s="205"/>
      <c r="X41" s="205"/>
      <c r="Y41" s="205"/>
    </row>
    <row r="42" spans="1:25" ht="12" customHeight="1" x14ac:dyDescent="0.2">
      <c r="A42" s="330" t="s">
        <v>263</v>
      </c>
      <c r="B42" s="323" t="e">
        <f>B40+B41</f>
        <v>#REF!</v>
      </c>
      <c r="C42" s="345" t="e">
        <f>SUM(C40:C41)</f>
        <v>#REF!</v>
      </c>
      <c r="D42" s="346" t="e">
        <f>D40+D41</f>
        <v>#REF!</v>
      </c>
      <c r="E42" s="344"/>
      <c r="F42" s="205"/>
      <c r="G42" s="205"/>
      <c r="H42" s="205"/>
      <c r="I42" s="205"/>
      <c r="J42" s="205"/>
      <c r="K42" s="205"/>
      <c r="L42" s="205"/>
      <c r="M42" s="205"/>
      <c r="N42" s="205"/>
      <c r="O42" s="205"/>
      <c r="P42" s="205"/>
      <c r="Q42" s="205"/>
      <c r="R42" s="205"/>
      <c r="S42" s="205"/>
      <c r="T42" s="205"/>
      <c r="U42" s="205"/>
      <c r="V42" s="205"/>
      <c r="W42" s="205"/>
      <c r="X42" s="205"/>
      <c r="Y42" s="205"/>
    </row>
    <row r="43" spans="1:25" ht="12" customHeight="1" x14ac:dyDescent="0.2">
      <c r="A43" s="311"/>
      <c r="B43" s="312"/>
      <c r="C43" s="313"/>
      <c r="D43" s="314"/>
      <c r="E43" s="315"/>
      <c r="F43" s="205"/>
      <c r="G43" s="205"/>
      <c r="H43" s="205"/>
      <c r="I43" s="205"/>
      <c r="J43" s="205"/>
      <c r="K43" s="205"/>
      <c r="L43" s="205"/>
      <c r="M43" s="205"/>
      <c r="N43" s="205"/>
      <c r="O43" s="205"/>
      <c r="P43" s="205"/>
      <c r="Q43" s="205"/>
      <c r="R43" s="205"/>
      <c r="S43" s="205"/>
      <c r="T43" s="205"/>
      <c r="U43" s="205"/>
      <c r="V43" s="205"/>
      <c r="W43" s="205"/>
      <c r="X43" s="205"/>
      <c r="Y43" s="205"/>
    </row>
    <row r="44" spans="1:25" ht="12" customHeight="1" x14ac:dyDescent="0.2">
      <c r="A44" s="317" t="s">
        <v>264</v>
      </c>
      <c r="B44" s="312"/>
      <c r="C44" s="313"/>
      <c r="D44" s="314"/>
      <c r="E44" s="315"/>
      <c r="F44" s="205"/>
      <c r="G44" s="205"/>
      <c r="H44" s="205"/>
      <c r="I44" s="205"/>
      <c r="J44" s="205"/>
      <c r="K44" s="205"/>
      <c r="L44" s="205"/>
      <c r="M44" s="205"/>
      <c r="N44" s="205"/>
      <c r="O44" s="205"/>
      <c r="P44" s="205"/>
      <c r="Q44" s="205"/>
      <c r="R44" s="205"/>
      <c r="S44" s="205"/>
      <c r="T44" s="205"/>
      <c r="U44" s="205"/>
      <c r="V44" s="205"/>
      <c r="W44" s="205"/>
      <c r="X44" s="205"/>
      <c r="Y44" s="205"/>
    </row>
    <row r="45" spans="1:25" ht="12" customHeight="1" x14ac:dyDescent="0.2">
      <c r="A45" s="311"/>
      <c r="B45" s="347"/>
      <c r="C45" s="313"/>
      <c r="D45" s="314"/>
      <c r="E45" s="348" t="s">
        <v>229</v>
      </c>
      <c r="F45" s="205"/>
      <c r="G45" s="205"/>
      <c r="H45" s="205"/>
      <c r="I45" s="205"/>
      <c r="J45" s="205"/>
      <c r="K45" s="205"/>
      <c r="L45" s="205"/>
      <c r="M45" s="205"/>
      <c r="N45" s="205"/>
      <c r="O45" s="205"/>
      <c r="P45" s="205"/>
      <c r="Q45" s="205"/>
      <c r="R45" s="205"/>
      <c r="S45" s="205"/>
      <c r="T45" s="205"/>
      <c r="U45" s="205"/>
      <c r="V45" s="205"/>
      <c r="W45" s="205"/>
      <c r="X45" s="205"/>
      <c r="Y45" s="205"/>
    </row>
    <row r="46" spans="1:25" ht="12" customHeight="1" x14ac:dyDescent="0.2">
      <c r="A46" s="349" t="s">
        <v>265</v>
      </c>
      <c r="B46" s="350" t="s">
        <v>65</v>
      </c>
      <c r="C46" s="351" t="s">
        <v>231</v>
      </c>
      <c r="D46" s="352" t="s">
        <v>232</v>
      </c>
      <c r="E46" s="337" t="s">
        <v>233</v>
      </c>
      <c r="F46" s="205"/>
      <c r="G46" s="205"/>
      <c r="H46" s="205"/>
      <c r="I46" s="205"/>
      <c r="J46" s="205"/>
      <c r="K46" s="205"/>
      <c r="L46" s="205"/>
      <c r="M46" s="205"/>
      <c r="N46" s="205"/>
      <c r="O46" s="205"/>
      <c r="P46" s="205"/>
      <c r="Q46" s="205"/>
      <c r="R46" s="205"/>
      <c r="S46" s="205"/>
      <c r="T46" s="205"/>
      <c r="U46" s="205"/>
      <c r="V46" s="205"/>
      <c r="W46" s="205"/>
      <c r="X46" s="205"/>
      <c r="Y46" s="205"/>
    </row>
    <row r="47" spans="1:25" ht="12" customHeight="1" x14ac:dyDescent="0.2">
      <c r="A47" s="353" t="s">
        <v>266</v>
      </c>
      <c r="B47" s="323" t="e">
        <f>#REF!</f>
        <v>#REF!</v>
      </c>
      <c r="C47" s="339" t="e">
        <f t="shared" ref="C47:C48" si="8">D47/$D$17</f>
        <v>#REF!</v>
      </c>
      <c r="D47" s="340" t="e">
        <f>D17*B47/100</f>
        <v>#REF!</v>
      </c>
      <c r="E47" s="354" t="s">
        <v>267</v>
      </c>
      <c r="F47" s="205"/>
      <c r="G47" s="205"/>
      <c r="H47" s="205"/>
      <c r="I47" s="205"/>
      <c r="J47" s="205"/>
      <c r="K47" s="205"/>
      <c r="L47" s="205"/>
      <c r="M47" s="205"/>
      <c r="N47" s="205"/>
      <c r="O47" s="205"/>
      <c r="P47" s="205"/>
      <c r="Q47" s="205"/>
      <c r="R47" s="205"/>
      <c r="S47" s="205"/>
      <c r="T47" s="205"/>
      <c r="U47" s="205"/>
      <c r="V47" s="205"/>
      <c r="W47" s="205"/>
      <c r="X47" s="205"/>
      <c r="Y47" s="205"/>
    </row>
    <row r="48" spans="1:25" ht="12" customHeight="1" x14ac:dyDescent="0.2">
      <c r="A48" s="343" t="s">
        <v>268</v>
      </c>
      <c r="B48" s="323" t="e">
        <f>B47%*B33</f>
        <v>#REF!</v>
      </c>
      <c r="C48" s="339" t="e">
        <f t="shared" si="8"/>
        <v>#REF!</v>
      </c>
      <c r="D48" s="340" t="e">
        <f>D47*B33/100</f>
        <v>#REF!</v>
      </c>
      <c r="E48" s="354"/>
      <c r="F48" s="205"/>
      <c r="G48" s="205"/>
      <c r="H48" s="205"/>
      <c r="I48" s="205"/>
      <c r="J48" s="205"/>
      <c r="K48" s="205"/>
      <c r="L48" s="205"/>
      <c r="M48" s="205"/>
      <c r="N48" s="205"/>
      <c r="O48" s="205"/>
      <c r="P48" s="205"/>
      <c r="Q48" s="205"/>
      <c r="R48" s="205"/>
      <c r="S48" s="205"/>
      <c r="T48" s="205"/>
      <c r="U48" s="205"/>
      <c r="V48" s="205"/>
      <c r="W48" s="205"/>
      <c r="X48" s="205"/>
      <c r="Y48" s="205"/>
    </row>
    <row r="49" spans="1:25" ht="12" customHeight="1" x14ac:dyDescent="0.2">
      <c r="A49" s="330" t="s">
        <v>269</v>
      </c>
      <c r="B49" s="323" t="e">
        <f t="shared" ref="B49:D49" si="9">B47+B48</f>
        <v>#REF!</v>
      </c>
      <c r="C49" s="355" t="e">
        <f t="shared" si="9"/>
        <v>#REF!</v>
      </c>
      <c r="D49" s="346" t="e">
        <f t="shared" si="9"/>
        <v>#REF!</v>
      </c>
      <c r="E49" s="354"/>
      <c r="F49" s="205"/>
      <c r="G49" s="205"/>
      <c r="H49" s="205"/>
      <c r="I49" s="205"/>
      <c r="J49" s="205"/>
      <c r="K49" s="205"/>
      <c r="L49" s="205"/>
      <c r="M49" s="205"/>
      <c r="N49" s="205"/>
      <c r="O49" s="205"/>
      <c r="P49" s="205"/>
      <c r="Q49" s="205"/>
      <c r="R49" s="205"/>
      <c r="S49" s="205"/>
      <c r="T49" s="205"/>
      <c r="U49" s="205"/>
      <c r="V49" s="205"/>
      <c r="W49" s="205"/>
      <c r="X49" s="205"/>
      <c r="Y49" s="205"/>
    </row>
    <row r="50" spans="1:25" ht="12" customHeight="1" x14ac:dyDescent="0.2">
      <c r="A50" s="311"/>
      <c r="B50" s="312"/>
      <c r="C50" s="313"/>
      <c r="D50" s="314"/>
      <c r="E50" s="315"/>
      <c r="F50" s="205"/>
      <c r="G50" s="205"/>
      <c r="H50" s="205"/>
      <c r="I50" s="205"/>
      <c r="J50" s="205"/>
      <c r="K50" s="205"/>
      <c r="L50" s="205"/>
      <c r="M50" s="205"/>
      <c r="N50" s="205"/>
      <c r="O50" s="205"/>
      <c r="P50" s="205"/>
      <c r="Q50" s="205"/>
      <c r="R50" s="205"/>
      <c r="S50" s="205"/>
      <c r="T50" s="205"/>
      <c r="U50" s="205"/>
      <c r="V50" s="205"/>
      <c r="W50" s="205"/>
      <c r="X50" s="205"/>
      <c r="Y50" s="205"/>
    </row>
    <row r="51" spans="1:25" ht="12" customHeight="1" x14ac:dyDescent="0.2">
      <c r="A51" s="356" t="s">
        <v>270</v>
      </c>
      <c r="B51" s="312"/>
      <c r="C51" s="313"/>
      <c r="D51" s="314"/>
      <c r="E51" s="315"/>
      <c r="F51" s="205"/>
      <c r="G51" s="205"/>
      <c r="H51" s="205"/>
      <c r="I51" s="205"/>
      <c r="J51" s="205"/>
      <c r="K51" s="205"/>
      <c r="L51" s="205"/>
      <c r="M51" s="205"/>
      <c r="N51" s="205"/>
      <c r="O51" s="205"/>
      <c r="P51" s="205"/>
      <c r="Q51" s="205"/>
      <c r="R51" s="205"/>
      <c r="S51" s="205"/>
      <c r="T51" s="205"/>
      <c r="U51" s="205"/>
      <c r="V51" s="205"/>
      <c r="W51" s="205"/>
      <c r="X51" s="205"/>
      <c r="Y51" s="205"/>
    </row>
    <row r="52" spans="1:25" ht="12" customHeight="1" x14ac:dyDescent="0.2">
      <c r="A52" s="311"/>
      <c r="B52" s="347"/>
      <c r="C52" s="313"/>
      <c r="D52" s="314"/>
      <c r="E52" s="348" t="s">
        <v>229</v>
      </c>
      <c r="F52" s="205"/>
      <c r="G52" s="205"/>
      <c r="H52" s="205"/>
      <c r="I52" s="205"/>
      <c r="J52" s="205"/>
      <c r="K52" s="205"/>
      <c r="L52" s="205"/>
      <c r="M52" s="205"/>
      <c r="N52" s="205"/>
      <c r="O52" s="205"/>
      <c r="P52" s="205"/>
      <c r="Q52" s="205"/>
      <c r="R52" s="205"/>
      <c r="S52" s="205"/>
      <c r="T52" s="205"/>
      <c r="U52" s="205"/>
      <c r="V52" s="205"/>
      <c r="W52" s="205"/>
      <c r="X52" s="205"/>
      <c r="Y52" s="205"/>
    </row>
    <row r="53" spans="1:25" ht="12" customHeight="1" x14ac:dyDescent="0.2">
      <c r="A53" s="357" t="s">
        <v>271</v>
      </c>
      <c r="B53" s="350" t="s">
        <v>65</v>
      </c>
      <c r="C53" s="358" t="s">
        <v>231</v>
      </c>
      <c r="D53" s="352" t="s">
        <v>232</v>
      </c>
      <c r="E53" s="337" t="s">
        <v>233</v>
      </c>
      <c r="F53" s="205"/>
      <c r="G53" s="205"/>
      <c r="H53" s="205"/>
      <c r="I53" s="205"/>
      <c r="J53" s="205"/>
      <c r="K53" s="205"/>
      <c r="L53" s="205"/>
      <c r="M53" s="205"/>
      <c r="N53" s="205"/>
      <c r="O53" s="205"/>
      <c r="P53" s="205"/>
      <c r="Q53" s="205"/>
      <c r="R53" s="205"/>
      <c r="S53" s="205"/>
      <c r="T53" s="205"/>
      <c r="U53" s="205"/>
      <c r="V53" s="205"/>
      <c r="W53" s="205"/>
      <c r="X53" s="205"/>
      <c r="Y53" s="205"/>
    </row>
    <row r="54" spans="1:25" ht="12" customHeight="1" x14ac:dyDescent="0.2">
      <c r="A54" s="338" t="s">
        <v>272</v>
      </c>
      <c r="B54" s="323" t="e">
        <f>#REF!</f>
        <v>#REF!</v>
      </c>
      <c r="C54" s="339" t="e">
        <f t="shared" ref="C54:C60" si="10">D54/$D$17</f>
        <v>#REF!</v>
      </c>
      <c r="D54" s="340" t="e">
        <f t="shared" ref="D54:D55" si="11">$D$17*B54/100</f>
        <v>#REF!</v>
      </c>
      <c r="E54" s="326" t="s">
        <v>356</v>
      </c>
      <c r="F54" s="205"/>
      <c r="G54" s="205"/>
      <c r="H54" s="205"/>
      <c r="I54" s="205"/>
      <c r="J54" s="205"/>
      <c r="K54" s="205"/>
      <c r="L54" s="205"/>
      <c r="M54" s="205"/>
      <c r="N54" s="205"/>
      <c r="O54" s="205"/>
      <c r="P54" s="205"/>
      <c r="Q54" s="205"/>
      <c r="R54" s="205"/>
      <c r="S54" s="205"/>
      <c r="T54" s="205"/>
      <c r="U54" s="205"/>
      <c r="V54" s="205"/>
      <c r="W54" s="205"/>
      <c r="X54" s="205"/>
      <c r="Y54" s="205"/>
    </row>
    <row r="55" spans="1:25" ht="12" customHeight="1" x14ac:dyDescent="0.2">
      <c r="A55" s="343" t="s">
        <v>274</v>
      </c>
      <c r="B55" s="323" t="e">
        <f>B54%*$B$31</f>
        <v>#REF!</v>
      </c>
      <c r="C55" s="339" t="e">
        <f t="shared" si="10"/>
        <v>#REF!</v>
      </c>
      <c r="D55" s="340" t="e">
        <f t="shared" si="11"/>
        <v>#REF!</v>
      </c>
      <c r="E55" s="359" t="s">
        <v>275</v>
      </c>
      <c r="F55" s="205"/>
      <c r="G55" s="205"/>
      <c r="H55" s="205"/>
      <c r="I55" s="205"/>
      <c r="J55" s="205"/>
      <c r="K55" s="205"/>
      <c r="L55" s="205"/>
      <c r="M55" s="205"/>
      <c r="N55" s="205"/>
      <c r="O55" s="205"/>
      <c r="P55" s="205"/>
      <c r="Q55" s="205"/>
      <c r="R55" s="205"/>
      <c r="S55" s="205"/>
      <c r="T55" s="205"/>
      <c r="U55" s="205"/>
      <c r="V55" s="205"/>
      <c r="W55" s="205"/>
      <c r="X55" s="205"/>
      <c r="Y55" s="205"/>
    </row>
    <row r="56" spans="1:25" ht="12" customHeight="1" x14ac:dyDescent="0.2">
      <c r="A56" s="343" t="s">
        <v>276</v>
      </c>
      <c r="B56" s="323" t="e">
        <f>B54*8%*50%</f>
        <v>#REF!</v>
      </c>
      <c r="C56" s="339" t="e">
        <f t="shared" si="10"/>
        <v>#REF!</v>
      </c>
      <c r="D56" s="340" t="e">
        <f>D54*8%*50%</f>
        <v>#REF!</v>
      </c>
      <c r="E56" s="360" t="s">
        <v>277</v>
      </c>
      <c r="F56" s="205"/>
      <c r="G56" s="205"/>
      <c r="H56" s="205"/>
      <c r="I56" s="205"/>
      <c r="J56" s="205"/>
      <c r="K56" s="205"/>
      <c r="L56" s="205"/>
      <c r="M56" s="205"/>
      <c r="N56" s="205"/>
      <c r="O56" s="205"/>
      <c r="P56" s="205"/>
      <c r="Q56" s="205"/>
      <c r="R56" s="205"/>
      <c r="S56" s="205"/>
      <c r="T56" s="205"/>
      <c r="U56" s="205"/>
      <c r="V56" s="205"/>
      <c r="W56" s="205"/>
      <c r="X56" s="205"/>
      <c r="Y56" s="205"/>
    </row>
    <row r="57" spans="1:25" ht="12" customHeight="1" x14ac:dyDescent="0.2">
      <c r="A57" s="338" t="s">
        <v>278</v>
      </c>
      <c r="B57" s="323" t="e">
        <f>#REF!</f>
        <v>#REF!</v>
      </c>
      <c r="C57" s="339" t="e">
        <f t="shared" si="10"/>
        <v>#REF!</v>
      </c>
      <c r="D57" s="340" t="e">
        <f t="shared" ref="D57:D58" si="12">$D$17*B57/100</f>
        <v>#REF!</v>
      </c>
      <c r="E57" s="326" t="s">
        <v>357</v>
      </c>
      <c r="F57" s="205"/>
      <c r="G57" s="205"/>
      <c r="H57" s="205"/>
      <c r="I57" s="205"/>
      <c r="J57" s="205"/>
      <c r="K57" s="205"/>
      <c r="L57" s="205"/>
      <c r="M57" s="205"/>
      <c r="N57" s="205"/>
      <c r="O57" s="205"/>
      <c r="P57" s="205"/>
      <c r="Q57" s="205"/>
      <c r="R57" s="205"/>
      <c r="S57" s="205"/>
      <c r="T57" s="205"/>
      <c r="U57" s="205"/>
      <c r="V57" s="205"/>
      <c r="W57" s="205"/>
      <c r="X57" s="205"/>
      <c r="Y57" s="205"/>
    </row>
    <row r="58" spans="1:25" ht="12" customHeight="1" x14ac:dyDescent="0.2">
      <c r="A58" s="343" t="s">
        <v>280</v>
      </c>
      <c r="B58" s="323" t="e">
        <f>B57%*B33</f>
        <v>#REF!</v>
      </c>
      <c r="C58" s="339" t="e">
        <f t="shared" si="10"/>
        <v>#REF!</v>
      </c>
      <c r="D58" s="340" t="e">
        <f t="shared" si="12"/>
        <v>#REF!</v>
      </c>
      <c r="E58" s="361"/>
      <c r="F58" s="205"/>
      <c r="G58" s="205"/>
      <c r="H58" s="205"/>
      <c r="I58" s="205"/>
      <c r="J58" s="205"/>
      <c r="K58" s="205"/>
      <c r="L58" s="205"/>
      <c r="M58" s="205"/>
      <c r="N58" s="205"/>
      <c r="O58" s="205"/>
      <c r="P58" s="205"/>
      <c r="Q58" s="205"/>
      <c r="R58" s="205"/>
      <c r="S58" s="205"/>
      <c r="T58" s="205"/>
      <c r="U58" s="205"/>
      <c r="V58" s="205"/>
      <c r="W58" s="205"/>
      <c r="X58" s="205"/>
      <c r="Y58" s="205"/>
    </row>
    <row r="59" spans="1:25" ht="12" customHeight="1" x14ac:dyDescent="0.2">
      <c r="A59" s="343" t="s">
        <v>281</v>
      </c>
      <c r="B59" s="323" t="e">
        <f>B57*8%*50%</f>
        <v>#REF!</v>
      </c>
      <c r="C59" s="339" t="e">
        <f t="shared" si="10"/>
        <v>#REF!</v>
      </c>
      <c r="D59" s="340" t="e">
        <f>D57*8%*50%</f>
        <v>#REF!</v>
      </c>
      <c r="E59" s="360" t="s">
        <v>282</v>
      </c>
      <c r="F59" s="205"/>
      <c r="G59" s="205"/>
      <c r="H59" s="205"/>
      <c r="I59" s="205"/>
      <c r="J59" s="205"/>
      <c r="K59" s="205"/>
      <c r="L59" s="205"/>
      <c r="M59" s="205"/>
      <c r="N59" s="205"/>
      <c r="O59" s="205"/>
      <c r="P59" s="205"/>
      <c r="Q59" s="205"/>
      <c r="R59" s="205"/>
      <c r="S59" s="205"/>
      <c r="T59" s="205"/>
      <c r="U59" s="205"/>
      <c r="V59" s="205"/>
      <c r="W59" s="205"/>
      <c r="X59" s="205"/>
      <c r="Y59" s="205"/>
    </row>
    <row r="60" spans="1:25" ht="12" customHeight="1" x14ac:dyDescent="0.2">
      <c r="A60" s="362" t="s">
        <v>283</v>
      </c>
      <c r="B60" s="323" t="e">
        <f>#REF!</f>
        <v>#REF!</v>
      </c>
      <c r="C60" s="339" t="e">
        <f t="shared" si="10"/>
        <v>#REF!</v>
      </c>
      <c r="D60" s="340" t="e">
        <f>$D$17*B60/100</f>
        <v>#REF!</v>
      </c>
      <c r="E60" s="326" t="s">
        <v>358</v>
      </c>
      <c r="F60" s="205"/>
      <c r="G60" s="205"/>
      <c r="H60" s="205"/>
      <c r="I60" s="205"/>
      <c r="J60" s="205"/>
      <c r="K60" s="205"/>
      <c r="L60" s="205"/>
      <c r="M60" s="205"/>
      <c r="N60" s="205"/>
      <c r="O60" s="205"/>
      <c r="P60" s="205"/>
      <c r="Q60" s="205"/>
      <c r="R60" s="205"/>
      <c r="S60" s="205"/>
      <c r="T60" s="205"/>
      <c r="U60" s="205"/>
      <c r="V60" s="205"/>
      <c r="W60" s="205"/>
      <c r="X60" s="205"/>
      <c r="Y60" s="205"/>
    </row>
    <row r="61" spans="1:25" ht="12" customHeight="1" x14ac:dyDescent="0.2">
      <c r="A61" s="330" t="s">
        <v>285</v>
      </c>
      <c r="B61" s="323" t="e">
        <f t="shared" ref="B61:D61" si="13">SUM(B54:B60)</f>
        <v>#REF!</v>
      </c>
      <c r="C61" s="363" t="e">
        <f t="shared" si="13"/>
        <v>#REF!</v>
      </c>
      <c r="D61" s="346" t="e">
        <f t="shared" si="13"/>
        <v>#REF!</v>
      </c>
      <c r="E61" s="361"/>
      <c r="F61" s="205"/>
      <c r="G61" s="205"/>
      <c r="H61" s="205"/>
      <c r="I61" s="205"/>
      <c r="J61" s="205"/>
      <c r="K61" s="205"/>
      <c r="L61" s="205"/>
      <c r="M61" s="205"/>
      <c r="N61" s="205"/>
      <c r="O61" s="205"/>
      <c r="P61" s="205"/>
      <c r="Q61" s="205"/>
      <c r="R61" s="205"/>
      <c r="S61" s="205"/>
      <c r="T61" s="205"/>
      <c r="U61" s="205"/>
      <c r="V61" s="205"/>
      <c r="W61" s="205"/>
      <c r="X61" s="205"/>
      <c r="Y61" s="205"/>
    </row>
    <row r="62" spans="1:25" ht="12" customHeight="1" x14ac:dyDescent="0.2">
      <c r="A62" s="278"/>
      <c r="B62" s="312"/>
      <c r="C62" s="313"/>
      <c r="D62" s="314"/>
      <c r="E62" s="315"/>
      <c r="F62" s="205"/>
      <c r="G62" s="205"/>
      <c r="H62" s="205"/>
      <c r="I62" s="205"/>
      <c r="J62" s="205"/>
      <c r="K62" s="205"/>
      <c r="L62" s="205"/>
      <c r="M62" s="205"/>
      <c r="N62" s="205"/>
      <c r="O62" s="205"/>
      <c r="P62" s="205"/>
      <c r="Q62" s="205"/>
      <c r="R62" s="205"/>
      <c r="S62" s="205"/>
      <c r="T62" s="205"/>
      <c r="U62" s="205"/>
      <c r="V62" s="205"/>
      <c r="W62" s="205"/>
      <c r="X62" s="205"/>
      <c r="Y62" s="205"/>
    </row>
    <row r="63" spans="1:25" ht="12" customHeight="1" x14ac:dyDescent="0.2">
      <c r="A63" s="356" t="s">
        <v>286</v>
      </c>
      <c r="B63" s="312"/>
      <c r="C63" s="313"/>
      <c r="D63" s="314"/>
      <c r="E63" s="315"/>
      <c r="F63" s="205"/>
      <c r="G63" s="205"/>
      <c r="H63" s="205"/>
      <c r="I63" s="205"/>
      <c r="J63" s="205"/>
      <c r="K63" s="205"/>
      <c r="L63" s="205"/>
      <c r="M63" s="205"/>
      <c r="N63" s="205"/>
      <c r="O63" s="205"/>
      <c r="P63" s="205"/>
      <c r="Q63" s="205"/>
      <c r="R63" s="205"/>
      <c r="S63" s="205"/>
      <c r="T63" s="205"/>
      <c r="U63" s="205"/>
      <c r="V63" s="205"/>
      <c r="W63" s="205"/>
      <c r="X63" s="205"/>
      <c r="Y63" s="205"/>
    </row>
    <row r="64" spans="1:25" ht="12" customHeight="1" x14ac:dyDescent="0.2">
      <c r="A64" s="311"/>
      <c r="B64" s="347"/>
      <c r="C64" s="313"/>
      <c r="D64" s="314"/>
      <c r="E64" s="348" t="s">
        <v>229</v>
      </c>
      <c r="F64" s="205"/>
      <c r="G64" s="205"/>
      <c r="H64" s="205"/>
      <c r="I64" s="205"/>
      <c r="J64" s="205"/>
      <c r="K64" s="205"/>
      <c r="L64" s="205"/>
      <c r="M64" s="205"/>
      <c r="N64" s="205"/>
      <c r="O64" s="205"/>
      <c r="P64" s="205"/>
      <c r="Q64" s="205"/>
      <c r="R64" s="205"/>
      <c r="S64" s="205"/>
      <c r="T64" s="205"/>
      <c r="U64" s="205"/>
      <c r="V64" s="205"/>
      <c r="W64" s="205"/>
      <c r="X64" s="205"/>
      <c r="Y64" s="205"/>
    </row>
    <row r="65" spans="1:25" ht="12" customHeight="1" x14ac:dyDescent="0.2">
      <c r="A65" s="334" t="s">
        <v>287</v>
      </c>
      <c r="B65" s="364" t="s">
        <v>65</v>
      </c>
      <c r="C65" s="358" t="s">
        <v>231</v>
      </c>
      <c r="D65" s="352" t="s">
        <v>232</v>
      </c>
      <c r="E65" s="337" t="s">
        <v>233</v>
      </c>
      <c r="F65" s="205"/>
      <c r="G65" s="205"/>
      <c r="H65" s="205"/>
      <c r="I65" s="205"/>
      <c r="J65" s="205"/>
      <c r="K65" s="205"/>
      <c r="L65" s="205"/>
      <c r="M65" s="205"/>
      <c r="N65" s="205"/>
      <c r="O65" s="205"/>
      <c r="P65" s="205"/>
      <c r="Q65" s="205"/>
      <c r="R65" s="205"/>
      <c r="S65" s="205"/>
      <c r="T65" s="205"/>
      <c r="U65" s="205"/>
      <c r="V65" s="205"/>
      <c r="W65" s="205"/>
      <c r="X65" s="205"/>
      <c r="Y65" s="205"/>
    </row>
    <row r="66" spans="1:25" ht="12" customHeight="1" x14ac:dyDescent="0.2">
      <c r="A66" s="338" t="s">
        <v>288</v>
      </c>
      <c r="B66" s="365">
        <v>0</v>
      </c>
      <c r="C66" s="339" t="e">
        <f t="shared" ref="C66:C71" si="14">D66/$D$17</f>
        <v>#REF!</v>
      </c>
      <c r="D66" s="340" t="e">
        <f t="shared" ref="D66:D71" si="15">$D$17*B66/100</f>
        <v>#REF!</v>
      </c>
      <c r="E66" s="326"/>
      <c r="F66" s="205"/>
      <c r="G66" s="205"/>
      <c r="H66" s="205"/>
      <c r="I66" s="205"/>
      <c r="J66" s="205"/>
      <c r="K66" s="205"/>
      <c r="L66" s="205"/>
      <c r="M66" s="205"/>
      <c r="N66" s="205"/>
      <c r="O66" s="205"/>
      <c r="P66" s="205"/>
      <c r="Q66" s="205"/>
      <c r="R66" s="205"/>
      <c r="S66" s="205"/>
      <c r="T66" s="205"/>
      <c r="U66" s="205"/>
      <c r="V66" s="205"/>
      <c r="W66" s="205"/>
      <c r="X66" s="205"/>
      <c r="Y66" s="205"/>
    </row>
    <row r="67" spans="1:25" ht="12" customHeight="1" x14ac:dyDescent="0.2">
      <c r="A67" s="366" t="s">
        <v>289</v>
      </c>
      <c r="B67" s="365">
        <v>0</v>
      </c>
      <c r="C67" s="339" t="e">
        <f t="shared" si="14"/>
        <v>#REF!</v>
      </c>
      <c r="D67" s="340" t="e">
        <f t="shared" si="15"/>
        <v>#REF!</v>
      </c>
      <c r="E67" s="326"/>
      <c r="F67" s="205"/>
      <c r="G67" s="205"/>
      <c r="H67" s="205"/>
      <c r="I67" s="205"/>
      <c r="J67" s="205"/>
      <c r="K67" s="205"/>
      <c r="L67" s="205"/>
      <c r="M67" s="205"/>
      <c r="N67" s="205"/>
      <c r="O67" s="205"/>
      <c r="P67" s="205"/>
      <c r="Q67" s="205"/>
      <c r="R67" s="205"/>
      <c r="S67" s="205"/>
      <c r="T67" s="205"/>
      <c r="U67" s="205"/>
      <c r="V67" s="205"/>
      <c r="W67" s="205"/>
      <c r="X67" s="205"/>
      <c r="Y67" s="205"/>
    </row>
    <row r="68" spans="1:25" ht="12" customHeight="1" x14ac:dyDescent="0.2">
      <c r="A68" s="338" t="s">
        <v>290</v>
      </c>
      <c r="B68" s="365">
        <v>0</v>
      </c>
      <c r="C68" s="339" t="e">
        <f t="shared" si="14"/>
        <v>#REF!</v>
      </c>
      <c r="D68" s="340" t="e">
        <f t="shared" si="15"/>
        <v>#REF!</v>
      </c>
      <c r="E68" s="326"/>
      <c r="F68" s="205"/>
      <c r="G68" s="205"/>
      <c r="H68" s="205"/>
      <c r="I68" s="205"/>
      <c r="J68" s="205"/>
      <c r="K68" s="205"/>
      <c r="L68" s="205"/>
      <c r="M68" s="205"/>
      <c r="N68" s="205"/>
      <c r="O68" s="205"/>
      <c r="P68" s="205"/>
      <c r="Q68" s="205"/>
      <c r="R68" s="205"/>
      <c r="S68" s="205"/>
      <c r="T68" s="205"/>
      <c r="U68" s="205"/>
      <c r="V68" s="205"/>
      <c r="W68" s="205"/>
      <c r="X68" s="205"/>
      <c r="Y68" s="205"/>
    </row>
    <row r="69" spans="1:25" ht="12" customHeight="1" x14ac:dyDescent="0.2">
      <c r="A69" s="338" t="s">
        <v>291</v>
      </c>
      <c r="B69" s="365">
        <v>0</v>
      </c>
      <c r="C69" s="339" t="e">
        <f t="shared" si="14"/>
        <v>#REF!</v>
      </c>
      <c r="D69" s="340" t="e">
        <f t="shared" si="15"/>
        <v>#REF!</v>
      </c>
      <c r="E69" s="326"/>
      <c r="F69" s="205"/>
      <c r="G69" s="205"/>
      <c r="H69" s="205"/>
      <c r="I69" s="205"/>
      <c r="J69" s="205"/>
      <c r="K69" s="205"/>
      <c r="L69" s="205"/>
      <c r="M69" s="205"/>
      <c r="N69" s="205"/>
      <c r="O69" s="205"/>
      <c r="P69" s="205"/>
      <c r="Q69" s="205"/>
      <c r="R69" s="205"/>
      <c r="S69" s="205"/>
      <c r="T69" s="205"/>
      <c r="U69" s="205"/>
      <c r="V69" s="205"/>
      <c r="W69" s="205"/>
      <c r="X69" s="205"/>
      <c r="Y69" s="205"/>
    </row>
    <row r="70" spans="1:25" ht="12" customHeight="1" x14ac:dyDescent="0.2">
      <c r="A70" s="367" t="s">
        <v>292</v>
      </c>
      <c r="B70" s="365">
        <v>0</v>
      </c>
      <c r="C70" s="339" t="e">
        <f t="shared" si="14"/>
        <v>#REF!</v>
      </c>
      <c r="D70" s="340" t="e">
        <f t="shared" si="15"/>
        <v>#REF!</v>
      </c>
      <c r="E70" s="326"/>
      <c r="F70" s="205"/>
      <c r="G70" s="205"/>
      <c r="H70" s="205"/>
      <c r="I70" s="205"/>
      <c r="J70" s="205"/>
      <c r="K70" s="205"/>
      <c r="L70" s="205"/>
      <c r="M70" s="205"/>
      <c r="N70" s="205"/>
      <c r="O70" s="205"/>
      <c r="P70" s="205"/>
      <c r="Q70" s="205"/>
      <c r="R70" s="205"/>
      <c r="S70" s="205"/>
      <c r="T70" s="205"/>
      <c r="U70" s="205"/>
      <c r="V70" s="205"/>
      <c r="W70" s="205"/>
      <c r="X70" s="205"/>
      <c r="Y70" s="205"/>
    </row>
    <row r="71" spans="1:25" ht="12" customHeight="1" x14ac:dyDescent="0.2">
      <c r="A71" s="368" t="s">
        <v>293</v>
      </c>
      <c r="B71" s="365">
        <v>0</v>
      </c>
      <c r="C71" s="339" t="e">
        <f t="shared" si="14"/>
        <v>#REF!</v>
      </c>
      <c r="D71" s="340" t="e">
        <f t="shared" si="15"/>
        <v>#REF!</v>
      </c>
      <c r="E71" s="369"/>
      <c r="F71" s="205"/>
      <c r="G71" s="205"/>
      <c r="H71" s="205"/>
      <c r="I71" s="205"/>
      <c r="J71" s="205"/>
      <c r="K71" s="205"/>
      <c r="L71" s="205"/>
      <c r="M71" s="205"/>
      <c r="N71" s="205"/>
      <c r="O71" s="205"/>
      <c r="P71" s="205"/>
      <c r="Q71" s="205"/>
      <c r="R71" s="205"/>
      <c r="S71" s="205"/>
      <c r="T71" s="205"/>
      <c r="U71" s="205"/>
      <c r="V71" s="205"/>
      <c r="W71" s="205"/>
      <c r="X71" s="205"/>
      <c r="Y71" s="205"/>
    </row>
    <row r="72" spans="1:25" ht="12" customHeight="1" x14ac:dyDescent="0.2">
      <c r="A72" s="370" t="s">
        <v>146</v>
      </c>
      <c r="B72" s="365">
        <f t="shared" ref="B72:D72" si="16">SUM(B66:B71)</f>
        <v>0</v>
      </c>
      <c r="C72" s="371" t="e">
        <f t="shared" si="16"/>
        <v>#REF!</v>
      </c>
      <c r="D72" s="372" t="e">
        <f t="shared" si="16"/>
        <v>#REF!</v>
      </c>
      <c r="E72" s="361"/>
      <c r="F72" s="205"/>
      <c r="G72" s="205"/>
      <c r="H72" s="205"/>
      <c r="I72" s="205"/>
      <c r="J72" s="205"/>
      <c r="K72" s="205"/>
      <c r="L72" s="205"/>
      <c r="M72" s="205"/>
      <c r="N72" s="205"/>
      <c r="O72" s="205"/>
      <c r="P72" s="205"/>
      <c r="Q72" s="205"/>
      <c r="R72" s="205"/>
      <c r="S72" s="205"/>
      <c r="T72" s="205"/>
      <c r="U72" s="205"/>
      <c r="V72" s="205"/>
      <c r="W72" s="205"/>
      <c r="X72" s="205"/>
      <c r="Y72" s="205"/>
    </row>
    <row r="73" spans="1:25" ht="12" customHeight="1" x14ac:dyDescent="0.2">
      <c r="A73" s="343" t="s">
        <v>294</v>
      </c>
      <c r="B73" s="365" t="e">
        <f>B72%*B33</f>
        <v>#REF!</v>
      </c>
      <c r="C73" s="339" t="e">
        <f>D73/$D$17</f>
        <v>#REF!</v>
      </c>
      <c r="D73" s="340" t="e">
        <f>$D$17*B73/100</f>
        <v>#REF!</v>
      </c>
      <c r="E73" s="361"/>
      <c r="F73" s="205"/>
      <c r="G73" s="205"/>
      <c r="H73" s="205"/>
      <c r="I73" s="205"/>
      <c r="J73" s="205"/>
      <c r="K73" s="205"/>
      <c r="L73" s="205"/>
      <c r="M73" s="205"/>
      <c r="N73" s="205"/>
      <c r="O73" s="205"/>
      <c r="P73" s="205"/>
      <c r="Q73" s="205"/>
      <c r="R73" s="205"/>
      <c r="S73" s="205"/>
      <c r="T73" s="205"/>
      <c r="U73" s="205"/>
      <c r="V73" s="205"/>
      <c r="W73" s="205"/>
      <c r="X73" s="205"/>
      <c r="Y73" s="205"/>
    </row>
    <row r="74" spans="1:25" ht="12" customHeight="1" x14ac:dyDescent="0.2">
      <c r="A74" s="373" t="s">
        <v>295</v>
      </c>
      <c r="B74" s="374" t="e">
        <f t="shared" ref="B74:D74" si="17">B72+B73</f>
        <v>#REF!</v>
      </c>
      <c r="C74" s="375" t="e">
        <f t="shared" si="17"/>
        <v>#REF!</v>
      </c>
      <c r="D74" s="346" t="e">
        <f t="shared" si="17"/>
        <v>#REF!</v>
      </c>
      <c r="E74" s="361"/>
      <c r="F74" s="205"/>
      <c r="G74" s="205"/>
      <c r="H74" s="205"/>
      <c r="I74" s="205"/>
      <c r="J74" s="205"/>
      <c r="K74" s="205"/>
      <c r="L74" s="205"/>
      <c r="M74" s="205"/>
      <c r="N74" s="205"/>
      <c r="O74" s="205"/>
      <c r="P74" s="205"/>
      <c r="Q74" s="205"/>
      <c r="R74" s="205"/>
      <c r="S74" s="205"/>
      <c r="T74" s="205"/>
      <c r="U74" s="205"/>
      <c r="V74" s="205"/>
      <c r="W74" s="205"/>
      <c r="X74" s="205"/>
      <c r="Y74" s="205"/>
    </row>
    <row r="75" spans="1:25" ht="12" customHeight="1" x14ac:dyDescent="0.2">
      <c r="A75" s="278"/>
      <c r="B75" s="312"/>
      <c r="C75" s="313"/>
      <c r="D75" s="314"/>
      <c r="E75" s="315"/>
      <c r="F75" s="205"/>
      <c r="G75" s="205"/>
      <c r="H75" s="205"/>
      <c r="I75" s="205"/>
      <c r="J75" s="205"/>
      <c r="K75" s="205"/>
      <c r="L75" s="205"/>
      <c r="M75" s="205"/>
      <c r="N75" s="205"/>
      <c r="O75" s="205"/>
      <c r="P75" s="205"/>
      <c r="Q75" s="205"/>
      <c r="R75" s="205"/>
      <c r="S75" s="205"/>
      <c r="T75" s="205"/>
      <c r="U75" s="205"/>
      <c r="V75" s="205"/>
      <c r="W75" s="205"/>
      <c r="X75" s="205"/>
      <c r="Y75" s="205"/>
    </row>
    <row r="76" spans="1:25" ht="12" customHeight="1" x14ac:dyDescent="0.2">
      <c r="A76" s="319" t="s">
        <v>296</v>
      </c>
      <c r="B76" s="312"/>
      <c r="C76" s="313"/>
      <c r="D76" s="314"/>
      <c r="E76" s="315"/>
      <c r="F76" s="205"/>
      <c r="G76" s="205"/>
      <c r="H76" s="205"/>
      <c r="I76" s="205"/>
      <c r="J76" s="205"/>
      <c r="K76" s="205"/>
      <c r="L76" s="205"/>
      <c r="M76" s="205"/>
      <c r="N76" s="205"/>
      <c r="O76" s="205"/>
      <c r="P76" s="205"/>
      <c r="Q76" s="205"/>
      <c r="R76" s="205"/>
      <c r="S76" s="205"/>
      <c r="T76" s="205"/>
      <c r="U76" s="205"/>
      <c r="V76" s="205"/>
      <c r="W76" s="205"/>
      <c r="X76" s="205"/>
      <c r="Y76" s="205"/>
    </row>
    <row r="77" spans="1:25" ht="12" customHeight="1" x14ac:dyDescent="0.2">
      <c r="A77" s="319"/>
      <c r="B77" s="312"/>
      <c r="C77" s="313"/>
      <c r="D77" s="314"/>
      <c r="E77" s="315"/>
      <c r="F77" s="205"/>
      <c r="G77" s="205"/>
      <c r="H77" s="205"/>
      <c r="I77" s="205"/>
      <c r="J77" s="205"/>
      <c r="K77" s="205"/>
      <c r="L77" s="205"/>
      <c r="M77" s="205"/>
      <c r="N77" s="205"/>
      <c r="O77" s="205"/>
      <c r="P77" s="205"/>
      <c r="Q77" s="205"/>
      <c r="R77" s="205"/>
      <c r="S77" s="205"/>
      <c r="T77" s="205"/>
      <c r="U77" s="205"/>
      <c r="V77" s="205"/>
      <c r="W77" s="205"/>
      <c r="X77" s="205"/>
      <c r="Y77" s="205"/>
    </row>
    <row r="78" spans="1:25" ht="12" customHeight="1" x14ac:dyDescent="0.2">
      <c r="A78" s="311"/>
      <c r="B78" s="347"/>
      <c r="C78" s="313"/>
      <c r="D78" s="314"/>
      <c r="E78" s="376" t="s">
        <v>229</v>
      </c>
      <c r="F78" s="205"/>
      <c r="G78" s="205"/>
      <c r="H78" s="205"/>
      <c r="I78" s="205"/>
      <c r="J78" s="205"/>
      <c r="K78" s="205"/>
      <c r="L78" s="205"/>
      <c r="M78" s="205"/>
      <c r="N78" s="205"/>
      <c r="O78" s="205"/>
      <c r="P78" s="205"/>
      <c r="Q78" s="205"/>
      <c r="R78" s="205"/>
      <c r="S78" s="205"/>
      <c r="T78" s="205"/>
      <c r="U78" s="205"/>
      <c r="V78" s="205"/>
      <c r="W78" s="205"/>
      <c r="X78" s="205"/>
      <c r="Y78" s="205"/>
    </row>
    <row r="79" spans="1:25" ht="12" customHeight="1" x14ac:dyDescent="0.2">
      <c r="A79" s="377" t="s">
        <v>297</v>
      </c>
      <c r="B79" s="378" t="s">
        <v>65</v>
      </c>
      <c r="C79" s="379" t="s">
        <v>231</v>
      </c>
      <c r="D79" s="380" t="s">
        <v>232</v>
      </c>
      <c r="E79" s="381" t="s">
        <v>233</v>
      </c>
      <c r="F79" s="205"/>
      <c r="G79" s="205"/>
      <c r="H79" s="205"/>
      <c r="I79" s="205"/>
      <c r="J79" s="205"/>
      <c r="K79" s="205"/>
      <c r="L79" s="205"/>
      <c r="M79" s="205"/>
      <c r="N79" s="205"/>
      <c r="O79" s="205"/>
      <c r="P79" s="205"/>
      <c r="Q79" s="205"/>
      <c r="R79" s="205"/>
      <c r="S79" s="205"/>
      <c r="T79" s="205"/>
      <c r="U79" s="205"/>
      <c r="V79" s="205"/>
      <c r="W79" s="205"/>
      <c r="X79" s="205"/>
      <c r="Y79" s="205"/>
    </row>
    <row r="80" spans="1:25" ht="12" customHeight="1" x14ac:dyDescent="0.2">
      <c r="A80" s="382" t="s">
        <v>298</v>
      </c>
      <c r="B80" s="383" t="e">
        <f>B33</f>
        <v>#REF!</v>
      </c>
      <c r="C80" s="339" t="e">
        <f t="shared" ref="C80:C84" si="18">D80/$D$17</f>
        <v>#REF!</v>
      </c>
      <c r="D80" s="384" t="e">
        <f>D33</f>
        <v>#REF!</v>
      </c>
      <c r="E80" s="385"/>
      <c r="F80" s="205"/>
      <c r="G80" s="205"/>
      <c r="H80" s="205"/>
      <c r="I80" s="205"/>
      <c r="J80" s="205"/>
      <c r="K80" s="205"/>
      <c r="L80" s="205"/>
      <c r="M80" s="205"/>
      <c r="N80" s="205"/>
      <c r="O80" s="205"/>
      <c r="P80" s="205"/>
      <c r="Q80" s="205"/>
      <c r="R80" s="205"/>
      <c r="S80" s="205"/>
      <c r="T80" s="205"/>
      <c r="U80" s="205"/>
      <c r="V80" s="205"/>
      <c r="W80" s="205"/>
      <c r="X80" s="205"/>
      <c r="Y80" s="205"/>
    </row>
    <row r="81" spans="1:25" ht="12" customHeight="1" x14ac:dyDescent="0.2">
      <c r="A81" s="382" t="s">
        <v>299</v>
      </c>
      <c r="B81" s="383" t="e">
        <f>B42</f>
        <v>#REF!</v>
      </c>
      <c r="C81" s="339" t="e">
        <f t="shared" si="18"/>
        <v>#REF!</v>
      </c>
      <c r="D81" s="384" t="e">
        <f>D42</f>
        <v>#REF!</v>
      </c>
      <c r="E81" s="385"/>
      <c r="F81" s="205"/>
      <c r="G81" s="205"/>
      <c r="H81" s="205"/>
      <c r="I81" s="205"/>
      <c r="J81" s="205"/>
      <c r="K81" s="205"/>
      <c r="L81" s="205"/>
      <c r="M81" s="205"/>
      <c r="N81" s="205"/>
      <c r="O81" s="205"/>
      <c r="P81" s="205"/>
      <c r="Q81" s="205"/>
      <c r="R81" s="205"/>
      <c r="S81" s="205"/>
      <c r="T81" s="205"/>
      <c r="U81" s="205"/>
      <c r="V81" s="205"/>
      <c r="W81" s="205"/>
      <c r="X81" s="205"/>
      <c r="Y81" s="205"/>
    </row>
    <row r="82" spans="1:25" ht="12" customHeight="1" x14ac:dyDescent="0.2">
      <c r="A82" s="382" t="s">
        <v>300</v>
      </c>
      <c r="B82" s="383" t="e">
        <f>B49</f>
        <v>#REF!</v>
      </c>
      <c r="C82" s="339" t="e">
        <f t="shared" si="18"/>
        <v>#REF!</v>
      </c>
      <c r="D82" s="384" t="e">
        <f>D49</f>
        <v>#REF!</v>
      </c>
      <c r="E82" s="386"/>
      <c r="F82" s="205"/>
      <c r="G82" s="205"/>
      <c r="H82" s="205"/>
      <c r="I82" s="205"/>
      <c r="J82" s="205"/>
      <c r="K82" s="205"/>
      <c r="L82" s="205"/>
      <c r="M82" s="205"/>
      <c r="N82" s="205"/>
      <c r="O82" s="205"/>
      <c r="P82" s="205"/>
      <c r="Q82" s="205"/>
      <c r="R82" s="205"/>
      <c r="S82" s="205"/>
      <c r="T82" s="205"/>
      <c r="U82" s="205"/>
      <c r="V82" s="205"/>
      <c r="W82" s="205"/>
      <c r="X82" s="205"/>
      <c r="Y82" s="205"/>
    </row>
    <row r="83" spans="1:25" ht="12" customHeight="1" x14ac:dyDescent="0.2">
      <c r="A83" s="387" t="s">
        <v>301</v>
      </c>
      <c r="B83" s="383" t="e">
        <f>B61</f>
        <v>#REF!</v>
      </c>
      <c r="C83" s="339" t="e">
        <f t="shared" si="18"/>
        <v>#REF!</v>
      </c>
      <c r="D83" s="384" t="e">
        <f>D61</f>
        <v>#REF!</v>
      </c>
      <c r="E83" s="388"/>
      <c r="F83" s="205"/>
      <c r="G83" s="205"/>
      <c r="H83" s="205"/>
      <c r="I83" s="205"/>
      <c r="J83" s="205"/>
      <c r="K83" s="205"/>
      <c r="L83" s="205"/>
      <c r="M83" s="205"/>
      <c r="N83" s="205"/>
      <c r="O83" s="205"/>
      <c r="P83" s="205"/>
      <c r="Q83" s="205"/>
      <c r="R83" s="205"/>
      <c r="S83" s="205"/>
      <c r="T83" s="205"/>
      <c r="U83" s="205"/>
      <c r="V83" s="205"/>
      <c r="W83" s="205"/>
      <c r="X83" s="205"/>
      <c r="Y83" s="205"/>
    </row>
    <row r="84" spans="1:25" ht="12" customHeight="1" x14ac:dyDescent="0.2">
      <c r="A84" s="382" t="s">
        <v>302</v>
      </c>
      <c r="B84" s="383" t="e">
        <f>B74</f>
        <v>#REF!</v>
      </c>
      <c r="C84" s="339" t="e">
        <f t="shared" si="18"/>
        <v>#REF!</v>
      </c>
      <c r="D84" s="384" t="e">
        <f>D74</f>
        <v>#REF!</v>
      </c>
      <c r="E84" s="388"/>
      <c r="F84" s="205"/>
      <c r="G84" s="205"/>
      <c r="H84" s="205"/>
      <c r="I84" s="205"/>
      <c r="J84" s="205"/>
      <c r="K84" s="205"/>
      <c r="L84" s="205"/>
      <c r="M84" s="205"/>
      <c r="N84" s="205"/>
      <c r="O84" s="205"/>
      <c r="P84" s="205"/>
      <c r="Q84" s="205"/>
      <c r="R84" s="205"/>
      <c r="S84" s="205"/>
      <c r="T84" s="205"/>
      <c r="U84" s="205"/>
      <c r="V84" s="205"/>
      <c r="W84" s="205"/>
      <c r="X84" s="205"/>
      <c r="Y84" s="205"/>
    </row>
    <row r="85" spans="1:25" ht="12" customHeight="1" x14ac:dyDescent="0.2">
      <c r="A85" s="389" t="s">
        <v>303</v>
      </c>
      <c r="B85" s="390" t="e">
        <f t="shared" ref="B85:D85" si="19">SUM(B80:B84)</f>
        <v>#REF!</v>
      </c>
      <c r="C85" s="363" t="e">
        <f t="shared" si="19"/>
        <v>#REF!</v>
      </c>
      <c r="D85" s="391" t="e">
        <f t="shared" si="19"/>
        <v>#REF!</v>
      </c>
      <c r="E85" s="392" t="s">
        <v>304</v>
      </c>
      <c r="F85" s="205"/>
      <c r="G85" s="205"/>
      <c r="H85" s="205"/>
      <c r="I85" s="205"/>
      <c r="J85" s="205"/>
      <c r="K85" s="205"/>
      <c r="L85" s="205"/>
      <c r="M85" s="205"/>
      <c r="N85" s="205"/>
      <c r="O85" s="205"/>
      <c r="P85" s="205"/>
      <c r="Q85" s="205"/>
      <c r="R85" s="205"/>
      <c r="S85" s="205"/>
      <c r="T85" s="205"/>
      <c r="U85" s="205"/>
      <c r="V85" s="205"/>
      <c r="W85" s="205"/>
      <c r="X85" s="205"/>
      <c r="Y85" s="205"/>
    </row>
    <row r="86" spans="1:25" ht="12" customHeight="1" x14ac:dyDescent="0.2">
      <c r="A86" s="319"/>
      <c r="B86" s="312"/>
      <c r="C86" s="313"/>
      <c r="D86" s="314"/>
      <c r="E86" s="315"/>
      <c r="F86" s="205"/>
      <c r="G86" s="205"/>
      <c r="H86" s="205"/>
      <c r="I86" s="205"/>
      <c r="J86" s="205"/>
      <c r="K86" s="205"/>
      <c r="L86" s="205"/>
      <c r="M86" s="205"/>
      <c r="N86" s="205"/>
      <c r="O86" s="205"/>
      <c r="P86" s="205"/>
      <c r="Q86" s="205"/>
      <c r="R86" s="205"/>
      <c r="S86" s="205"/>
      <c r="T86" s="205"/>
      <c r="U86" s="205"/>
      <c r="V86" s="205"/>
      <c r="W86" s="205"/>
      <c r="X86" s="205"/>
      <c r="Y86" s="205"/>
    </row>
    <row r="87" spans="1:25" ht="12" customHeight="1" x14ac:dyDescent="0.2">
      <c r="A87" s="311"/>
      <c r="B87" s="347"/>
      <c r="C87" s="393" t="s">
        <v>305</v>
      </c>
      <c r="D87" s="394" t="s">
        <v>232</v>
      </c>
      <c r="E87" s="315"/>
      <c r="F87" s="205"/>
      <c r="G87" s="205"/>
      <c r="H87" s="205"/>
      <c r="I87" s="205"/>
      <c r="J87" s="205"/>
      <c r="K87" s="205"/>
      <c r="L87" s="205"/>
      <c r="M87" s="205"/>
      <c r="N87" s="205"/>
      <c r="O87" s="205"/>
      <c r="P87" s="205"/>
      <c r="Q87" s="205"/>
      <c r="R87" s="205"/>
      <c r="S87" s="205"/>
      <c r="T87" s="205"/>
      <c r="U87" s="205"/>
      <c r="V87" s="205"/>
      <c r="W87" s="205"/>
      <c r="X87" s="205"/>
      <c r="Y87" s="205"/>
    </row>
    <row r="88" spans="1:25" ht="12" customHeight="1" x14ac:dyDescent="0.2">
      <c r="A88" s="395" t="s">
        <v>306</v>
      </c>
      <c r="B88" s="396"/>
      <c r="C88" s="397" t="e">
        <f>D88/$D$123</f>
        <v>#REF!</v>
      </c>
      <c r="D88" s="398" t="e">
        <f>D17+D85</f>
        <v>#REF!</v>
      </c>
      <c r="E88" s="399" t="s">
        <v>307</v>
      </c>
      <c r="F88" s="205"/>
      <c r="G88" s="205"/>
      <c r="H88" s="205"/>
      <c r="I88" s="205"/>
      <c r="J88" s="205"/>
      <c r="K88" s="205"/>
      <c r="L88" s="205"/>
      <c r="M88" s="205"/>
      <c r="N88" s="205"/>
      <c r="O88" s="205"/>
      <c r="P88" s="205"/>
      <c r="Q88" s="205"/>
      <c r="R88" s="205"/>
      <c r="S88" s="205"/>
      <c r="T88" s="205"/>
      <c r="U88" s="205"/>
      <c r="V88" s="205"/>
      <c r="W88" s="205"/>
      <c r="X88" s="205"/>
      <c r="Y88" s="205"/>
    </row>
    <row r="89" spans="1:25" ht="12" customHeight="1" x14ac:dyDescent="0.2">
      <c r="A89" s="319"/>
      <c r="B89" s="312"/>
      <c r="C89" s="313"/>
      <c r="D89" s="314"/>
      <c r="E89" s="315"/>
      <c r="F89" s="205"/>
      <c r="G89" s="205"/>
      <c r="H89" s="205"/>
      <c r="I89" s="205"/>
      <c r="J89" s="205"/>
      <c r="K89" s="205"/>
      <c r="L89" s="205"/>
      <c r="M89" s="205"/>
      <c r="N89" s="205"/>
      <c r="O89" s="205"/>
      <c r="P89" s="205"/>
      <c r="Q89" s="205"/>
      <c r="R89" s="205"/>
      <c r="S89" s="205"/>
      <c r="T89" s="205"/>
      <c r="U89" s="205"/>
      <c r="V89" s="205"/>
      <c r="W89" s="205"/>
      <c r="X89" s="205"/>
      <c r="Y89" s="205"/>
    </row>
    <row r="90" spans="1:25" ht="12" customHeight="1" x14ac:dyDescent="0.2">
      <c r="A90" s="273" t="s">
        <v>308</v>
      </c>
      <c r="B90" s="312"/>
      <c r="C90" s="313"/>
      <c r="D90" s="314"/>
      <c r="E90" s="315"/>
      <c r="F90" s="205"/>
      <c r="G90" s="205"/>
      <c r="H90" s="205"/>
      <c r="I90" s="205"/>
      <c r="J90" s="205"/>
      <c r="K90" s="205"/>
      <c r="L90" s="205"/>
      <c r="M90" s="205"/>
      <c r="N90" s="205"/>
      <c r="O90" s="205"/>
      <c r="P90" s="205"/>
      <c r="Q90" s="205"/>
      <c r="R90" s="205"/>
      <c r="S90" s="205"/>
      <c r="T90" s="205"/>
      <c r="U90" s="205"/>
      <c r="V90" s="205"/>
      <c r="W90" s="205"/>
      <c r="X90" s="205"/>
      <c r="Y90" s="205"/>
    </row>
    <row r="91" spans="1:25" ht="12" customHeight="1" x14ac:dyDescent="0.2">
      <c r="A91" s="311" t="s">
        <v>309</v>
      </c>
      <c r="B91" s="312"/>
      <c r="C91" s="313"/>
      <c r="D91" s="314"/>
      <c r="E91" s="315"/>
      <c r="F91" s="205"/>
      <c r="G91" s="205"/>
      <c r="H91" s="205"/>
      <c r="I91" s="205"/>
      <c r="J91" s="205"/>
      <c r="K91" s="205"/>
      <c r="L91" s="205"/>
      <c r="M91" s="205"/>
      <c r="N91" s="205"/>
      <c r="O91" s="205"/>
      <c r="P91" s="205"/>
      <c r="Q91" s="205"/>
      <c r="R91" s="205"/>
      <c r="S91" s="205"/>
      <c r="T91" s="205"/>
      <c r="U91" s="205"/>
      <c r="V91" s="205"/>
      <c r="W91" s="205"/>
      <c r="X91" s="205"/>
      <c r="Y91" s="205"/>
    </row>
    <row r="92" spans="1:25" ht="12" customHeight="1" x14ac:dyDescent="0.2">
      <c r="A92" s="205"/>
      <c r="B92" s="312"/>
      <c r="C92" s="313"/>
      <c r="D92" s="314"/>
      <c r="E92" s="315"/>
      <c r="F92" s="205"/>
      <c r="G92" s="205"/>
      <c r="H92" s="205"/>
      <c r="I92" s="205"/>
      <c r="J92" s="205"/>
      <c r="K92" s="205"/>
      <c r="L92" s="205"/>
      <c r="M92" s="205"/>
      <c r="N92" s="205"/>
      <c r="O92" s="205"/>
      <c r="P92" s="205"/>
      <c r="Q92" s="205"/>
      <c r="R92" s="205"/>
      <c r="S92" s="205"/>
      <c r="T92" s="205"/>
      <c r="U92" s="205"/>
      <c r="V92" s="205"/>
      <c r="W92" s="205"/>
      <c r="X92" s="205"/>
      <c r="Y92" s="205"/>
    </row>
    <row r="93" spans="1:25" ht="12" customHeight="1" x14ac:dyDescent="0.2">
      <c r="A93" s="319"/>
      <c r="B93" s="312"/>
      <c r="C93" s="313"/>
      <c r="D93" s="314"/>
      <c r="E93" s="315"/>
      <c r="F93" s="205"/>
      <c r="G93" s="205"/>
      <c r="H93" s="205"/>
      <c r="I93" s="205"/>
      <c r="J93" s="205"/>
      <c r="K93" s="205"/>
      <c r="L93" s="205"/>
      <c r="M93" s="205"/>
      <c r="N93" s="205"/>
      <c r="O93" s="205"/>
      <c r="P93" s="205"/>
      <c r="Q93" s="205"/>
      <c r="R93" s="205"/>
      <c r="S93" s="205"/>
      <c r="T93" s="205"/>
      <c r="U93" s="205"/>
      <c r="V93" s="205"/>
      <c r="W93" s="205"/>
      <c r="X93" s="205"/>
      <c r="Y93" s="205"/>
    </row>
    <row r="94" spans="1:25" ht="12" customHeight="1" x14ac:dyDescent="0.2">
      <c r="A94" s="122" t="s">
        <v>310</v>
      </c>
      <c r="B94" s="312"/>
      <c r="C94" s="313"/>
      <c r="D94" s="314"/>
      <c r="E94" s="315"/>
      <c r="F94" s="205"/>
      <c r="G94" s="205"/>
      <c r="H94" s="205"/>
      <c r="I94" s="205"/>
      <c r="J94" s="205"/>
      <c r="K94" s="205"/>
      <c r="L94" s="205"/>
      <c r="M94" s="205"/>
      <c r="N94" s="205"/>
      <c r="O94" s="205"/>
      <c r="P94" s="205"/>
      <c r="Q94" s="205"/>
      <c r="R94" s="205"/>
      <c r="S94" s="205"/>
      <c r="T94" s="205"/>
      <c r="U94" s="205"/>
      <c r="V94" s="205"/>
      <c r="W94" s="205"/>
      <c r="X94" s="205"/>
      <c r="Y94" s="205"/>
    </row>
    <row r="95" spans="1:25" ht="12" customHeight="1" x14ac:dyDescent="0.2">
      <c r="A95" s="319"/>
      <c r="B95" s="312"/>
      <c r="C95" s="313"/>
      <c r="D95" s="314"/>
      <c r="E95" s="315"/>
      <c r="F95" s="205"/>
      <c r="G95" s="205"/>
      <c r="H95" s="205"/>
      <c r="I95" s="205"/>
      <c r="J95" s="205"/>
      <c r="K95" s="205"/>
      <c r="L95" s="205"/>
      <c r="M95" s="205"/>
      <c r="N95" s="205"/>
      <c r="O95" s="205"/>
      <c r="P95" s="205"/>
      <c r="Q95" s="205"/>
      <c r="R95" s="205"/>
      <c r="S95" s="205"/>
      <c r="T95" s="205"/>
      <c r="U95" s="205"/>
      <c r="V95" s="205"/>
      <c r="W95" s="205"/>
      <c r="X95" s="205"/>
      <c r="Y95" s="205"/>
    </row>
    <row r="96" spans="1:25" ht="12" customHeight="1" x14ac:dyDescent="0.2">
      <c r="A96" s="400"/>
      <c r="B96" s="401"/>
      <c r="C96" s="402"/>
      <c r="D96" s="403"/>
      <c r="E96" s="341" t="s">
        <v>229</v>
      </c>
      <c r="F96" s="205"/>
      <c r="G96" s="205"/>
      <c r="H96" s="205"/>
      <c r="I96" s="205"/>
      <c r="J96" s="205"/>
      <c r="K96" s="205"/>
      <c r="L96" s="205"/>
      <c r="M96" s="205"/>
      <c r="N96" s="205"/>
      <c r="O96" s="205"/>
      <c r="P96" s="205"/>
      <c r="Q96" s="205"/>
      <c r="R96" s="205"/>
      <c r="S96" s="205"/>
      <c r="T96" s="205"/>
      <c r="U96" s="205"/>
      <c r="V96" s="205"/>
      <c r="W96" s="205"/>
      <c r="X96" s="205"/>
      <c r="Y96" s="205"/>
    </row>
    <row r="97" spans="1:25" ht="12" customHeight="1" x14ac:dyDescent="0.2">
      <c r="A97" s="295" t="s">
        <v>311</v>
      </c>
      <c r="B97" s="404" t="s">
        <v>65</v>
      </c>
      <c r="C97" s="405" t="s">
        <v>305</v>
      </c>
      <c r="D97" s="406" t="s">
        <v>232</v>
      </c>
      <c r="E97" s="299" t="s">
        <v>233</v>
      </c>
      <c r="F97" s="205"/>
      <c r="G97" s="205"/>
      <c r="H97" s="205"/>
      <c r="I97" s="205"/>
      <c r="J97" s="205"/>
      <c r="K97" s="205"/>
      <c r="L97" s="205"/>
      <c r="M97" s="205"/>
      <c r="N97" s="205"/>
      <c r="O97" s="205"/>
      <c r="P97" s="205"/>
      <c r="Q97" s="205"/>
      <c r="R97" s="205"/>
      <c r="S97" s="205"/>
      <c r="T97" s="205"/>
      <c r="U97" s="205"/>
      <c r="V97" s="205"/>
      <c r="W97" s="205"/>
      <c r="X97" s="205"/>
      <c r="Y97" s="205"/>
    </row>
    <row r="98" spans="1:25" ht="12" customHeight="1" x14ac:dyDescent="0.2">
      <c r="A98" s="407" t="s">
        <v>312</v>
      </c>
      <c r="B98" s="323" t="e">
        <f t="shared" ref="B98:B102" si="20">#REF!</f>
        <v>#REF!</v>
      </c>
      <c r="C98" s="408" t="e">
        <f t="shared" ref="C98:C102" si="21">D98/$D$123</f>
        <v>#REF!</v>
      </c>
      <c r="D98" s="409" t="e">
        <f>D88*B98/100</f>
        <v>#REF!</v>
      </c>
      <c r="E98" s="410" t="s">
        <v>313</v>
      </c>
      <c r="F98" s="205"/>
      <c r="G98" s="205"/>
      <c r="H98" s="205"/>
      <c r="I98" s="205"/>
      <c r="J98" s="205"/>
      <c r="K98" s="205"/>
      <c r="L98" s="205"/>
      <c r="M98" s="205"/>
      <c r="N98" s="205"/>
      <c r="O98" s="205"/>
      <c r="P98" s="205"/>
      <c r="Q98" s="205"/>
      <c r="R98" s="205"/>
      <c r="S98" s="205"/>
      <c r="T98" s="205"/>
      <c r="U98" s="205"/>
      <c r="V98" s="205"/>
      <c r="W98" s="205"/>
      <c r="X98" s="205"/>
      <c r="Y98" s="205"/>
    </row>
    <row r="99" spans="1:25" ht="12" customHeight="1" x14ac:dyDescent="0.2">
      <c r="A99" s="407" t="s">
        <v>314</v>
      </c>
      <c r="B99" s="323" t="e">
        <f t="shared" si="20"/>
        <v>#REF!</v>
      </c>
      <c r="C99" s="408" t="e">
        <f t="shared" si="21"/>
        <v>#REF!</v>
      </c>
      <c r="D99" s="409" t="e">
        <f>D88*B99/100</f>
        <v>#REF!</v>
      </c>
      <c r="E99" s="410" t="s">
        <v>313</v>
      </c>
      <c r="F99" s="205"/>
      <c r="G99" s="205"/>
      <c r="H99" s="205"/>
      <c r="I99" s="205"/>
      <c r="J99" s="205"/>
      <c r="K99" s="205"/>
      <c r="L99" s="205"/>
      <c r="M99" s="205"/>
      <c r="N99" s="205"/>
      <c r="O99" s="205"/>
      <c r="P99" s="205"/>
      <c r="Q99" s="205"/>
      <c r="R99" s="205"/>
      <c r="S99" s="205"/>
      <c r="T99" s="205"/>
      <c r="U99" s="205"/>
      <c r="V99" s="205"/>
      <c r="W99" s="205"/>
      <c r="X99" s="205"/>
      <c r="Y99" s="205"/>
    </row>
    <row r="100" spans="1:25" ht="12" customHeight="1" x14ac:dyDescent="0.2">
      <c r="A100" s="407" t="s">
        <v>314</v>
      </c>
      <c r="B100" s="323" t="e">
        <f t="shared" si="20"/>
        <v>#REF!</v>
      </c>
      <c r="C100" s="408" t="e">
        <f t="shared" si="21"/>
        <v>#REF!</v>
      </c>
      <c r="D100" s="409" t="e">
        <f>D88*B100/100</f>
        <v>#REF!</v>
      </c>
      <c r="E100" s="410" t="s">
        <v>313</v>
      </c>
      <c r="F100" s="205"/>
      <c r="G100" s="205"/>
      <c r="H100" s="205"/>
      <c r="I100" s="205"/>
      <c r="J100" s="205"/>
      <c r="K100" s="205"/>
      <c r="L100" s="205"/>
      <c r="M100" s="205"/>
      <c r="N100" s="205"/>
      <c r="O100" s="205"/>
      <c r="P100" s="205"/>
      <c r="Q100" s="205"/>
      <c r="R100" s="205"/>
      <c r="S100" s="205"/>
      <c r="T100" s="205"/>
      <c r="U100" s="205"/>
      <c r="V100" s="205"/>
      <c r="W100" s="205"/>
      <c r="X100" s="205"/>
      <c r="Y100" s="205"/>
    </row>
    <row r="101" spans="1:25" ht="12" customHeight="1" x14ac:dyDescent="0.2">
      <c r="A101" s="411" t="s">
        <v>314</v>
      </c>
      <c r="B101" s="323" t="e">
        <f t="shared" si="20"/>
        <v>#REF!</v>
      </c>
      <c r="C101" s="408" t="e">
        <f t="shared" si="21"/>
        <v>#REF!</v>
      </c>
      <c r="D101" s="409" t="e">
        <f>D88*B101/100</f>
        <v>#REF!</v>
      </c>
      <c r="E101" s="410" t="s">
        <v>313</v>
      </c>
      <c r="F101" s="205"/>
      <c r="G101" s="205"/>
      <c r="H101" s="205"/>
      <c r="I101" s="205"/>
      <c r="J101" s="205"/>
      <c r="K101" s="205"/>
      <c r="L101" s="205"/>
      <c r="M101" s="205"/>
      <c r="N101" s="205"/>
      <c r="O101" s="205"/>
      <c r="P101" s="205"/>
      <c r="Q101" s="205"/>
      <c r="R101" s="205"/>
      <c r="S101" s="205"/>
      <c r="T101" s="205"/>
      <c r="U101" s="205"/>
      <c r="V101" s="205"/>
      <c r="W101" s="205"/>
      <c r="X101" s="205"/>
      <c r="Y101" s="205"/>
    </row>
    <row r="102" spans="1:25" ht="12" customHeight="1" x14ac:dyDescent="0.2">
      <c r="A102" s="412" t="s">
        <v>315</v>
      </c>
      <c r="B102" s="413" t="e">
        <f t="shared" si="20"/>
        <v>#REF!</v>
      </c>
      <c r="C102" s="414" t="e">
        <f t="shared" si="21"/>
        <v>#REF!</v>
      </c>
      <c r="D102" s="415" t="e">
        <f>SUM(D98:D101)</f>
        <v>#REF!</v>
      </c>
      <c r="E102" s="416" t="s">
        <v>316</v>
      </c>
      <c r="F102" s="205"/>
      <c r="G102" s="205"/>
      <c r="H102" s="205"/>
      <c r="I102" s="205"/>
      <c r="J102" s="205"/>
      <c r="K102" s="205"/>
      <c r="L102" s="205"/>
      <c r="M102" s="205"/>
      <c r="N102" s="205"/>
      <c r="O102" s="205"/>
      <c r="P102" s="205"/>
      <c r="Q102" s="205"/>
      <c r="R102" s="205"/>
      <c r="S102" s="205"/>
      <c r="T102" s="205"/>
      <c r="U102" s="205"/>
      <c r="V102" s="205"/>
      <c r="W102" s="205"/>
      <c r="X102" s="205"/>
      <c r="Y102" s="205"/>
    </row>
    <row r="103" spans="1:25" ht="12" customHeight="1" x14ac:dyDescent="0.2">
      <c r="A103" s="417"/>
      <c r="B103" s="401"/>
      <c r="C103" s="418"/>
      <c r="D103" s="419"/>
      <c r="E103" s="420"/>
      <c r="F103" s="205"/>
      <c r="G103" s="205"/>
      <c r="H103" s="205"/>
      <c r="I103" s="205"/>
      <c r="J103" s="205"/>
      <c r="K103" s="205"/>
      <c r="L103" s="205"/>
      <c r="M103" s="205"/>
      <c r="N103" s="205"/>
      <c r="O103" s="205"/>
      <c r="P103" s="205"/>
      <c r="Q103" s="205"/>
      <c r="R103" s="205"/>
      <c r="S103" s="205"/>
      <c r="T103" s="205"/>
      <c r="U103" s="205"/>
      <c r="V103" s="205"/>
      <c r="W103" s="205"/>
      <c r="X103" s="205"/>
      <c r="Y103" s="205"/>
    </row>
    <row r="104" spans="1:25" ht="12" customHeight="1" x14ac:dyDescent="0.2">
      <c r="A104" s="421"/>
      <c r="B104" s="401"/>
      <c r="C104" s="402"/>
      <c r="D104" s="403"/>
      <c r="E104" s="294" t="s">
        <v>229</v>
      </c>
      <c r="F104" s="205"/>
      <c r="G104" s="205"/>
      <c r="H104" s="205"/>
      <c r="I104" s="205"/>
      <c r="J104" s="205"/>
      <c r="K104" s="205"/>
      <c r="L104" s="205"/>
      <c r="M104" s="205"/>
      <c r="N104" s="205"/>
      <c r="O104" s="205"/>
      <c r="P104" s="205"/>
      <c r="Q104" s="205"/>
      <c r="R104" s="205"/>
      <c r="S104" s="205"/>
      <c r="T104" s="205"/>
      <c r="U104" s="205"/>
      <c r="V104" s="205"/>
      <c r="W104" s="205"/>
      <c r="X104" s="205"/>
      <c r="Y104" s="205"/>
    </row>
    <row r="105" spans="1:25" ht="12" customHeight="1" x14ac:dyDescent="0.2">
      <c r="A105" s="295" t="s">
        <v>317</v>
      </c>
      <c r="B105" s="404" t="s">
        <v>65</v>
      </c>
      <c r="C105" s="422" t="s">
        <v>305</v>
      </c>
      <c r="D105" s="406" t="s">
        <v>232</v>
      </c>
      <c r="E105" s="299" t="s">
        <v>233</v>
      </c>
      <c r="F105" s="205"/>
      <c r="G105" s="205"/>
      <c r="H105" s="205"/>
      <c r="I105" s="205"/>
      <c r="J105" s="205"/>
      <c r="K105" s="205"/>
      <c r="L105" s="205"/>
      <c r="M105" s="205"/>
      <c r="N105" s="205"/>
      <c r="O105" s="205"/>
      <c r="P105" s="205"/>
      <c r="Q105" s="205"/>
      <c r="R105" s="205"/>
      <c r="S105" s="205"/>
      <c r="T105" s="205"/>
      <c r="U105" s="205"/>
      <c r="V105" s="205"/>
      <c r="W105" s="205"/>
      <c r="X105" s="205"/>
      <c r="Y105" s="205"/>
    </row>
    <row r="106" spans="1:25" ht="12" customHeight="1" x14ac:dyDescent="0.2">
      <c r="A106" s="423" t="s">
        <v>318</v>
      </c>
      <c r="B106" s="323" t="e">
        <f>#REF!</f>
        <v>#REF!</v>
      </c>
      <c r="C106" s="424" t="e">
        <f t="shared" ref="C106:C107" si="22">D106/$D$123</f>
        <v>#REF!</v>
      </c>
      <c r="D106" s="409" t="e">
        <f>(D88+D102)*B106/100</f>
        <v>#REF!</v>
      </c>
      <c r="E106" s="425" t="s">
        <v>319</v>
      </c>
      <c r="F106" s="205"/>
      <c r="G106" s="205"/>
      <c r="H106" s="205"/>
      <c r="I106" s="205"/>
      <c r="J106" s="205"/>
      <c r="K106" s="205"/>
      <c r="L106" s="205"/>
      <c r="M106" s="205"/>
      <c r="N106" s="205"/>
      <c r="O106" s="205"/>
      <c r="P106" s="205"/>
      <c r="Q106" s="205"/>
      <c r="R106" s="205"/>
      <c r="S106" s="205"/>
      <c r="T106" s="205"/>
      <c r="U106" s="205"/>
      <c r="V106" s="205"/>
      <c r="W106" s="205"/>
      <c r="X106" s="205"/>
      <c r="Y106" s="205"/>
    </row>
    <row r="107" spans="1:25" ht="12" customHeight="1" x14ac:dyDescent="0.2">
      <c r="A107" s="412" t="s">
        <v>320</v>
      </c>
      <c r="B107" s="426"/>
      <c r="C107" s="414" t="e">
        <f t="shared" si="22"/>
        <v>#REF!</v>
      </c>
      <c r="D107" s="427" t="e">
        <f>D106</f>
        <v>#REF!</v>
      </c>
      <c r="E107" s="428" t="s">
        <v>321</v>
      </c>
      <c r="F107" s="205"/>
      <c r="G107" s="205"/>
      <c r="H107" s="205"/>
      <c r="I107" s="205"/>
      <c r="J107" s="205"/>
      <c r="K107" s="205"/>
      <c r="L107" s="205"/>
      <c r="M107" s="205"/>
      <c r="N107" s="205"/>
      <c r="O107" s="205"/>
      <c r="P107" s="205"/>
      <c r="Q107" s="205"/>
      <c r="R107" s="205"/>
      <c r="S107" s="205"/>
      <c r="T107" s="205"/>
      <c r="U107" s="205"/>
      <c r="V107" s="205"/>
      <c r="W107" s="205"/>
      <c r="X107" s="205"/>
      <c r="Y107" s="205"/>
    </row>
    <row r="108" spans="1:25" ht="12" customHeight="1" x14ac:dyDescent="0.2">
      <c r="A108" s="421"/>
      <c r="B108" s="401"/>
      <c r="C108" s="402"/>
      <c r="D108" s="403"/>
      <c r="E108" s="425"/>
      <c r="F108" s="205"/>
      <c r="G108" s="205"/>
      <c r="H108" s="205"/>
      <c r="I108" s="205"/>
      <c r="J108" s="205"/>
      <c r="K108" s="205"/>
      <c r="L108" s="205"/>
      <c r="M108" s="205"/>
      <c r="N108" s="205"/>
      <c r="O108" s="205"/>
      <c r="P108" s="205"/>
      <c r="Q108" s="205"/>
      <c r="R108" s="205"/>
      <c r="S108" s="205"/>
      <c r="T108" s="205"/>
      <c r="U108" s="205"/>
      <c r="V108" s="205"/>
      <c r="W108" s="205"/>
      <c r="X108" s="205"/>
      <c r="Y108" s="205"/>
    </row>
    <row r="109" spans="1:25" ht="12" customHeight="1" x14ac:dyDescent="0.2">
      <c r="A109" s="429" t="s">
        <v>322</v>
      </c>
      <c r="B109" s="430"/>
      <c r="C109" s="431"/>
      <c r="D109" s="432" t="e">
        <f>D88+D102+D107</f>
        <v>#REF!</v>
      </c>
      <c r="E109" s="433" t="s">
        <v>323</v>
      </c>
      <c r="F109" s="205"/>
      <c r="G109" s="205"/>
      <c r="H109" s="205"/>
      <c r="I109" s="205"/>
      <c r="J109" s="205"/>
      <c r="K109" s="205"/>
      <c r="L109" s="205"/>
      <c r="M109" s="205"/>
      <c r="N109" s="205"/>
      <c r="O109" s="205"/>
      <c r="P109" s="205"/>
      <c r="Q109" s="205"/>
      <c r="R109" s="205"/>
      <c r="S109" s="205"/>
      <c r="T109" s="205"/>
      <c r="U109" s="205"/>
      <c r="V109" s="205"/>
      <c r="W109" s="205"/>
      <c r="X109" s="205"/>
      <c r="Y109" s="205"/>
    </row>
    <row r="110" spans="1:25" ht="12" customHeight="1" x14ac:dyDescent="0.2">
      <c r="A110" s="421"/>
      <c r="B110" s="401"/>
      <c r="C110" s="402"/>
      <c r="D110" s="403"/>
      <c r="E110" s="425"/>
      <c r="F110" s="205"/>
      <c r="G110" s="205"/>
      <c r="H110" s="205"/>
      <c r="I110" s="205"/>
      <c r="J110" s="205"/>
      <c r="K110" s="205"/>
      <c r="L110" s="205"/>
      <c r="M110" s="205"/>
      <c r="N110" s="205"/>
      <c r="O110" s="205"/>
      <c r="P110" s="205"/>
      <c r="Q110" s="205"/>
      <c r="R110" s="205"/>
      <c r="S110" s="205"/>
      <c r="T110" s="205"/>
      <c r="U110" s="205"/>
      <c r="V110" s="205"/>
      <c r="W110" s="205"/>
      <c r="X110" s="205"/>
      <c r="Y110" s="205"/>
    </row>
    <row r="111" spans="1:25" ht="21" customHeight="1" x14ac:dyDescent="0.2">
      <c r="A111" s="421"/>
      <c r="B111" s="401"/>
      <c r="C111" s="402"/>
      <c r="D111" s="403"/>
      <c r="E111" s="434" t="s">
        <v>229</v>
      </c>
      <c r="F111" s="205"/>
      <c r="G111" s="205"/>
      <c r="H111" s="205"/>
      <c r="I111" s="205"/>
      <c r="J111" s="205"/>
      <c r="K111" s="205"/>
      <c r="L111" s="205"/>
      <c r="M111" s="205"/>
      <c r="N111" s="205"/>
      <c r="O111" s="205"/>
      <c r="P111" s="205"/>
      <c r="Q111" s="205"/>
      <c r="R111" s="205"/>
      <c r="S111" s="205"/>
      <c r="T111" s="205"/>
      <c r="U111" s="205"/>
      <c r="V111" s="205"/>
      <c r="W111" s="205"/>
      <c r="X111" s="205"/>
      <c r="Y111" s="205"/>
    </row>
    <row r="112" spans="1:25" ht="12" customHeight="1" x14ac:dyDescent="0.2">
      <c r="A112" s="295" t="s">
        <v>324</v>
      </c>
      <c r="B112" s="435" t="s">
        <v>65</v>
      </c>
      <c r="C112" s="422" t="s">
        <v>305</v>
      </c>
      <c r="D112" s="436" t="s">
        <v>232</v>
      </c>
      <c r="E112" s="299" t="s">
        <v>233</v>
      </c>
      <c r="F112" s="205"/>
      <c r="G112" s="205"/>
      <c r="H112" s="205"/>
      <c r="I112" s="205"/>
      <c r="J112" s="205"/>
      <c r="K112" s="205"/>
      <c r="L112" s="205"/>
      <c r="M112" s="205"/>
      <c r="N112" s="205"/>
      <c r="O112" s="205"/>
      <c r="P112" s="205"/>
      <c r="Q112" s="205"/>
      <c r="R112" s="205"/>
      <c r="S112" s="205"/>
      <c r="T112" s="205"/>
      <c r="U112" s="205"/>
      <c r="V112" s="205"/>
      <c r="W112" s="205"/>
      <c r="X112" s="205"/>
      <c r="Y112" s="205"/>
    </row>
    <row r="113" spans="1:25" ht="12" customHeight="1" x14ac:dyDescent="0.2">
      <c r="A113" s="437" t="s">
        <v>325</v>
      </c>
      <c r="B113" s="323" t="e">
        <f t="shared" ref="B113:B118" si="23">#REF!</f>
        <v>#REF!</v>
      </c>
      <c r="C113" s="438" t="e">
        <f t="shared" ref="C113:C117" si="24">D113/$D$123</f>
        <v>#REF!</v>
      </c>
      <c r="D113" s="439" t="e">
        <f>B119*B113/100</f>
        <v>#REF!</v>
      </c>
      <c r="E113" s="326" t="s">
        <v>326</v>
      </c>
      <c r="F113" s="205"/>
      <c r="G113" s="205"/>
      <c r="H113" s="205"/>
      <c r="I113" s="205"/>
      <c r="J113" s="205"/>
      <c r="K113" s="205"/>
      <c r="L113" s="205"/>
      <c r="M113" s="205"/>
      <c r="N113" s="205"/>
      <c r="O113" s="205"/>
      <c r="P113" s="205"/>
      <c r="Q113" s="205"/>
      <c r="R113" s="205"/>
      <c r="S113" s="205"/>
      <c r="T113" s="205"/>
      <c r="U113" s="205"/>
      <c r="V113" s="205"/>
      <c r="W113" s="205"/>
      <c r="X113" s="205"/>
      <c r="Y113" s="205"/>
    </row>
    <row r="114" spans="1:25" ht="12" customHeight="1" x14ac:dyDescent="0.2">
      <c r="A114" s="440" t="s">
        <v>327</v>
      </c>
      <c r="B114" s="323" t="e">
        <f t="shared" si="23"/>
        <v>#REF!</v>
      </c>
      <c r="C114" s="438" t="e">
        <f t="shared" si="24"/>
        <v>#REF!</v>
      </c>
      <c r="D114" s="439" t="e">
        <f>B119*B114/100</f>
        <v>#REF!</v>
      </c>
      <c r="E114" s="304" t="s">
        <v>328</v>
      </c>
      <c r="F114" s="205"/>
      <c r="G114" s="205"/>
      <c r="H114" s="205"/>
      <c r="I114" s="205"/>
      <c r="J114" s="205"/>
      <c r="K114" s="205"/>
      <c r="L114" s="205"/>
      <c r="M114" s="205"/>
      <c r="N114" s="205"/>
      <c r="O114" s="205"/>
      <c r="P114" s="205"/>
      <c r="Q114" s="205"/>
      <c r="R114" s="205"/>
      <c r="S114" s="205"/>
      <c r="T114" s="205"/>
      <c r="U114" s="205"/>
      <c r="V114" s="205"/>
      <c r="W114" s="205"/>
      <c r="X114" s="205"/>
      <c r="Y114" s="205"/>
    </row>
    <row r="115" spans="1:25" ht="12" customHeight="1" x14ac:dyDescent="0.2">
      <c r="A115" s="440" t="s">
        <v>329</v>
      </c>
      <c r="B115" s="323" t="e">
        <f t="shared" si="23"/>
        <v>#REF!</v>
      </c>
      <c r="C115" s="438" t="e">
        <f t="shared" si="24"/>
        <v>#REF!</v>
      </c>
      <c r="D115" s="439" t="e">
        <f>B119*B115/100</f>
        <v>#REF!</v>
      </c>
      <c r="E115" s="304" t="s">
        <v>330</v>
      </c>
      <c r="F115" s="205"/>
      <c r="G115" s="205"/>
      <c r="H115" s="205"/>
      <c r="I115" s="205"/>
      <c r="J115" s="205"/>
      <c r="K115" s="205"/>
      <c r="L115" s="205"/>
      <c r="M115" s="205"/>
      <c r="N115" s="205"/>
      <c r="O115" s="205"/>
      <c r="P115" s="205"/>
      <c r="Q115" s="205"/>
      <c r="R115" s="205"/>
      <c r="S115" s="205"/>
      <c r="T115" s="205"/>
      <c r="U115" s="205"/>
      <c r="V115" s="205"/>
      <c r="W115" s="205"/>
      <c r="X115" s="205"/>
      <c r="Y115" s="205"/>
    </row>
    <row r="116" spans="1:25" ht="12" customHeight="1" x14ac:dyDescent="0.2">
      <c r="A116" s="441" t="s">
        <v>331</v>
      </c>
      <c r="B116" s="323" t="e">
        <f t="shared" si="23"/>
        <v>#REF!</v>
      </c>
      <c r="C116" s="438" t="e">
        <f t="shared" si="24"/>
        <v>#REF!</v>
      </c>
      <c r="D116" s="439" t="e">
        <f>B119*B116/100</f>
        <v>#REF!</v>
      </c>
      <c r="E116" s="304" t="s">
        <v>332</v>
      </c>
      <c r="F116" s="205"/>
      <c r="G116" s="205"/>
      <c r="H116" s="205"/>
      <c r="I116" s="205"/>
      <c r="J116" s="205"/>
      <c r="K116" s="205"/>
      <c r="L116" s="205"/>
      <c r="M116" s="205"/>
      <c r="N116" s="205"/>
      <c r="O116" s="205"/>
      <c r="P116" s="205"/>
      <c r="Q116" s="205"/>
      <c r="R116" s="205"/>
      <c r="S116" s="205"/>
      <c r="T116" s="205"/>
      <c r="U116" s="205"/>
      <c r="V116" s="205"/>
      <c r="W116" s="205"/>
      <c r="X116" s="205"/>
      <c r="Y116" s="205"/>
    </row>
    <row r="117" spans="1:25" ht="12" customHeight="1" x14ac:dyDescent="0.2">
      <c r="A117" s="441" t="s">
        <v>333</v>
      </c>
      <c r="B117" s="323" t="e">
        <f t="shared" si="23"/>
        <v>#REF!</v>
      </c>
      <c r="C117" s="438" t="e">
        <f t="shared" si="24"/>
        <v>#REF!</v>
      </c>
      <c r="D117" s="439" t="e">
        <f>B119*B117/100</f>
        <v>#REF!</v>
      </c>
      <c r="E117" s="304"/>
      <c r="F117" s="205"/>
      <c r="G117" s="205"/>
      <c r="H117" s="205"/>
      <c r="I117" s="205"/>
      <c r="J117" s="205"/>
      <c r="K117" s="205"/>
      <c r="L117" s="205"/>
      <c r="M117" s="205"/>
      <c r="N117" s="205"/>
      <c r="O117" s="205"/>
      <c r="P117" s="205"/>
      <c r="Q117" s="205"/>
      <c r="R117" s="205"/>
      <c r="S117" s="205"/>
      <c r="T117" s="205"/>
      <c r="U117" s="205"/>
      <c r="V117" s="205"/>
      <c r="W117" s="205"/>
      <c r="X117" s="205"/>
      <c r="Y117" s="205"/>
    </row>
    <row r="118" spans="1:25" ht="12" customHeight="1" x14ac:dyDescent="0.2">
      <c r="A118" s="412" t="s">
        <v>334</v>
      </c>
      <c r="B118" s="442" t="e">
        <f t="shared" si="23"/>
        <v>#REF!</v>
      </c>
      <c r="C118" s="443" t="e">
        <f t="shared" ref="C118:D118" si="25">SUM(C113:C117)</f>
        <v>#REF!</v>
      </c>
      <c r="D118" s="415" t="e">
        <f t="shared" si="25"/>
        <v>#REF!</v>
      </c>
      <c r="E118" s="310" t="s">
        <v>335</v>
      </c>
      <c r="F118" s="205"/>
      <c r="G118" s="205"/>
      <c r="H118" s="205"/>
      <c r="I118" s="205"/>
      <c r="J118" s="205"/>
      <c r="K118" s="205"/>
      <c r="L118" s="205"/>
      <c r="M118" s="205"/>
      <c r="N118" s="205"/>
      <c r="O118" s="205"/>
      <c r="P118" s="205"/>
      <c r="Q118" s="205"/>
      <c r="R118" s="205"/>
      <c r="S118" s="205"/>
      <c r="T118" s="205"/>
      <c r="U118" s="205"/>
      <c r="V118" s="205"/>
      <c r="W118" s="205"/>
      <c r="X118" s="205"/>
      <c r="Y118" s="205"/>
    </row>
    <row r="119" spans="1:25" ht="12" customHeight="1" x14ac:dyDescent="0.2">
      <c r="A119" s="444" t="s">
        <v>336</v>
      </c>
      <c r="B119" s="445" t="e">
        <f>(D109)/(1-(B118/100))</f>
        <v>#REF!</v>
      </c>
      <c r="C119" s="402"/>
      <c r="D119" s="403"/>
      <c r="E119" s="446"/>
      <c r="F119" s="205"/>
      <c r="G119" s="205"/>
      <c r="H119" s="205"/>
      <c r="I119" s="205"/>
      <c r="J119" s="205"/>
      <c r="K119" s="205"/>
      <c r="L119" s="205"/>
      <c r="M119" s="205"/>
      <c r="N119" s="205"/>
      <c r="O119" s="205"/>
      <c r="P119" s="205"/>
      <c r="Q119" s="205"/>
      <c r="R119" s="205"/>
      <c r="S119" s="205"/>
      <c r="T119" s="205"/>
      <c r="U119" s="205"/>
      <c r="V119" s="205"/>
      <c r="W119" s="205"/>
      <c r="X119" s="205"/>
      <c r="Y119" s="205"/>
    </row>
    <row r="120" spans="1:25" ht="12" customHeight="1" x14ac:dyDescent="0.2">
      <c r="A120" s="444"/>
      <c r="B120" s="447"/>
      <c r="C120" s="402"/>
      <c r="D120" s="403"/>
      <c r="E120" s="448"/>
      <c r="F120" s="205"/>
      <c r="G120" s="205"/>
      <c r="H120" s="205"/>
      <c r="I120" s="205"/>
      <c r="J120" s="205"/>
      <c r="K120" s="205"/>
      <c r="L120" s="205"/>
      <c r="M120" s="205"/>
      <c r="N120" s="205"/>
      <c r="O120" s="205"/>
      <c r="P120" s="205"/>
      <c r="Q120" s="205"/>
      <c r="R120" s="205"/>
      <c r="S120" s="205"/>
      <c r="T120" s="205"/>
      <c r="U120" s="205"/>
      <c r="V120" s="205"/>
      <c r="W120" s="205"/>
      <c r="X120" s="205"/>
      <c r="Y120" s="205"/>
    </row>
    <row r="121" spans="1:25" ht="12" customHeight="1" x14ac:dyDescent="0.2">
      <c r="A121" s="449" t="s">
        <v>337</v>
      </c>
      <c r="B121" s="430"/>
      <c r="C121" s="450" t="e">
        <f>D121/D123</f>
        <v>#REF!</v>
      </c>
      <c r="D121" s="451" t="e">
        <f>SUM(D102+D107+D118)</f>
        <v>#REF!</v>
      </c>
      <c r="E121" s="452" t="s">
        <v>338</v>
      </c>
      <c r="F121" s="205"/>
      <c r="G121" s="205"/>
      <c r="H121" s="205"/>
      <c r="I121" s="205"/>
      <c r="J121" s="205"/>
      <c r="K121" s="205"/>
      <c r="L121" s="205"/>
      <c r="M121" s="205"/>
      <c r="N121" s="205"/>
      <c r="O121" s="205"/>
      <c r="P121" s="205"/>
      <c r="Q121" s="205"/>
      <c r="R121" s="205"/>
      <c r="S121" s="205"/>
      <c r="T121" s="205"/>
      <c r="U121" s="205"/>
      <c r="V121" s="205"/>
      <c r="W121" s="205"/>
      <c r="X121" s="205"/>
      <c r="Y121" s="205"/>
    </row>
    <row r="122" spans="1:25" ht="12" customHeight="1" x14ac:dyDescent="0.2">
      <c r="A122" s="205"/>
      <c r="B122" s="401"/>
      <c r="C122" s="402"/>
      <c r="D122" s="403"/>
      <c r="E122" s="315"/>
      <c r="F122" s="205"/>
      <c r="G122" s="205"/>
      <c r="H122" s="205"/>
      <c r="I122" s="205"/>
      <c r="J122" s="205"/>
      <c r="K122" s="205"/>
      <c r="L122" s="205"/>
      <c r="M122" s="205"/>
      <c r="N122" s="205"/>
      <c r="O122" s="205"/>
      <c r="P122" s="205"/>
      <c r="Q122" s="205"/>
      <c r="R122" s="205"/>
      <c r="S122" s="205"/>
      <c r="T122" s="205"/>
      <c r="U122" s="205"/>
      <c r="V122" s="205"/>
      <c r="W122" s="205"/>
      <c r="X122" s="205"/>
      <c r="Y122" s="205"/>
    </row>
    <row r="123" spans="1:25" ht="12" customHeight="1" x14ac:dyDescent="0.2">
      <c r="A123" s="453" t="s">
        <v>359</v>
      </c>
      <c r="B123" s="454"/>
      <c r="C123" s="455"/>
      <c r="D123" s="456" t="e">
        <f>D109+D118</f>
        <v>#REF!</v>
      </c>
      <c r="E123" s="457" t="s">
        <v>340</v>
      </c>
      <c r="F123" s="205"/>
      <c r="G123" s="205"/>
      <c r="H123" s="205"/>
      <c r="I123" s="205"/>
      <c r="J123" s="205"/>
      <c r="K123" s="205"/>
      <c r="L123" s="205"/>
      <c r="M123" s="205"/>
      <c r="N123" s="205"/>
      <c r="O123" s="205"/>
      <c r="P123" s="205"/>
      <c r="Q123" s="205"/>
      <c r="R123" s="205"/>
      <c r="S123" s="205"/>
      <c r="T123" s="205"/>
      <c r="U123" s="205"/>
      <c r="V123" s="205"/>
      <c r="W123" s="205"/>
      <c r="X123" s="205"/>
      <c r="Y123" s="205"/>
    </row>
    <row r="124" spans="1:25" ht="12" customHeight="1" x14ac:dyDescent="0.2">
      <c r="A124" s="205"/>
      <c r="B124" s="401"/>
      <c r="C124" s="402"/>
      <c r="D124" s="403"/>
      <c r="E124" s="315"/>
      <c r="F124" s="205"/>
      <c r="G124" s="205"/>
      <c r="H124" s="205"/>
      <c r="I124" s="205"/>
      <c r="J124" s="205"/>
      <c r="K124" s="205"/>
      <c r="L124" s="205"/>
      <c r="M124" s="205"/>
      <c r="N124" s="205"/>
      <c r="O124" s="205"/>
      <c r="P124" s="205"/>
      <c r="Q124" s="205"/>
      <c r="R124" s="205"/>
      <c r="S124" s="205"/>
      <c r="T124" s="205"/>
      <c r="U124" s="205"/>
      <c r="V124" s="205"/>
      <c r="W124" s="205"/>
      <c r="X124" s="205"/>
      <c r="Y124" s="205"/>
    </row>
    <row r="125" spans="1:25" ht="12" customHeight="1" x14ac:dyDescent="0.2">
      <c r="A125" s="453" t="s">
        <v>360</v>
      </c>
      <c r="B125" s="454"/>
      <c r="C125" s="455"/>
      <c r="D125" s="456" t="e">
        <f>D123*1.6</f>
        <v>#REF!</v>
      </c>
      <c r="E125" s="457"/>
      <c r="F125" s="205"/>
      <c r="G125" s="205"/>
      <c r="H125" s="205"/>
      <c r="I125" s="205"/>
      <c r="J125" s="205"/>
      <c r="K125" s="205"/>
      <c r="L125" s="205"/>
      <c r="M125" s="205"/>
      <c r="N125" s="205"/>
      <c r="O125" s="205"/>
      <c r="P125" s="205"/>
      <c r="Q125" s="205"/>
      <c r="R125" s="205"/>
      <c r="S125" s="205"/>
      <c r="T125" s="205"/>
      <c r="U125" s="205"/>
      <c r="V125" s="205"/>
      <c r="W125" s="205"/>
      <c r="X125" s="205"/>
      <c r="Y125" s="205"/>
    </row>
    <row r="126" spans="1:25" ht="12" customHeight="1" x14ac:dyDescent="0.25">
      <c r="A126" s="278"/>
      <c r="B126" s="401"/>
      <c r="C126" s="402"/>
      <c r="D126" s="458"/>
      <c r="E126" s="315"/>
      <c r="F126" s="205"/>
      <c r="G126" s="205"/>
      <c r="H126" s="205"/>
      <c r="I126" s="205"/>
      <c r="J126" s="205"/>
      <c r="K126" s="205"/>
      <c r="L126" s="205"/>
      <c r="M126" s="205"/>
      <c r="N126" s="205"/>
      <c r="O126" s="205"/>
      <c r="P126" s="205"/>
      <c r="Q126" s="205"/>
      <c r="R126" s="205"/>
      <c r="S126" s="205"/>
      <c r="T126" s="205"/>
      <c r="U126" s="205"/>
      <c r="V126" s="205"/>
      <c r="W126" s="205"/>
      <c r="X126" s="205"/>
      <c r="Y126" s="205"/>
    </row>
    <row r="127" spans="1:25" ht="12" customHeight="1" x14ac:dyDescent="0.2">
      <c r="A127" s="459"/>
      <c r="B127" s="401"/>
      <c r="C127" s="402"/>
      <c r="D127" s="403"/>
      <c r="E127" s="315"/>
      <c r="F127" s="205"/>
      <c r="G127" s="205"/>
      <c r="H127" s="205"/>
      <c r="I127" s="205"/>
      <c r="J127" s="205"/>
      <c r="K127" s="205"/>
      <c r="L127" s="205"/>
      <c r="M127" s="205"/>
      <c r="N127" s="205"/>
      <c r="O127" s="205"/>
      <c r="P127" s="205"/>
      <c r="Q127" s="205"/>
      <c r="R127" s="205"/>
      <c r="S127" s="205"/>
      <c r="T127" s="205"/>
      <c r="U127" s="205"/>
      <c r="V127" s="205"/>
      <c r="W127" s="205"/>
      <c r="X127" s="205"/>
      <c r="Y127" s="205"/>
    </row>
    <row r="128" spans="1:25" ht="12" customHeight="1" x14ac:dyDescent="0.2">
      <c r="A128" s="205"/>
      <c r="B128" s="205"/>
      <c r="C128" s="205"/>
      <c r="D128" s="205"/>
      <c r="E128" s="205"/>
      <c r="F128" s="205"/>
      <c r="G128" s="205"/>
      <c r="H128" s="205"/>
      <c r="I128" s="205"/>
      <c r="J128" s="205"/>
      <c r="K128" s="205"/>
      <c r="L128" s="205"/>
      <c r="M128" s="205"/>
      <c r="N128" s="205"/>
      <c r="O128" s="205"/>
      <c r="P128" s="205"/>
      <c r="Q128" s="205"/>
      <c r="R128" s="205"/>
      <c r="S128" s="205"/>
      <c r="T128" s="205"/>
      <c r="U128" s="205"/>
      <c r="V128" s="205"/>
      <c r="W128" s="205"/>
      <c r="X128" s="205"/>
      <c r="Y128" s="205"/>
    </row>
    <row r="129" spans="1:25" ht="12" customHeight="1" x14ac:dyDescent="0.2">
      <c r="A129" s="205"/>
      <c r="B129" s="205"/>
      <c r="C129" s="205"/>
      <c r="D129" s="205"/>
      <c r="E129" s="205"/>
      <c r="F129" s="205"/>
      <c r="G129" s="205"/>
      <c r="H129" s="205"/>
      <c r="I129" s="205"/>
      <c r="J129" s="205"/>
      <c r="K129" s="205"/>
      <c r="L129" s="205"/>
      <c r="M129" s="205"/>
      <c r="N129" s="205"/>
      <c r="O129" s="205"/>
      <c r="P129" s="205"/>
      <c r="Q129" s="205"/>
      <c r="R129" s="205"/>
      <c r="S129" s="205"/>
      <c r="T129" s="205"/>
      <c r="U129" s="205"/>
      <c r="V129" s="205"/>
      <c r="W129" s="205"/>
      <c r="X129" s="205"/>
      <c r="Y129" s="205"/>
    </row>
    <row r="130" spans="1:25" ht="12" customHeight="1" x14ac:dyDescent="0.2">
      <c r="A130" s="205"/>
      <c r="B130" s="205"/>
      <c r="C130" s="205"/>
      <c r="D130" s="205"/>
      <c r="E130" s="205"/>
      <c r="F130" s="205"/>
      <c r="G130" s="205"/>
      <c r="H130" s="205"/>
      <c r="I130" s="205"/>
      <c r="J130" s="205"/>
      <c r="K130" s="205"/>
      <c r="L130" s="205"/>
      <c r="M130" s="205"/>
      <c r="N130" s="205"/>
      <c r="O130" s="205"/>
      <c r="P130" s="205"/>
      <c r="Q130" s="205"/>
      <c r="R130" s="205"/>
      <c r="S130" s="205"/>
      <c r="T130" s="205"/>
      <c r="U130" s="205"/>
      <c r="V130" s="205"/>
      <c r="W130" s="205"/>
      <c r="X130" s="205"/>
      <c r="Y130" s="205"/>
    </row>
    <row r="131" spans="1:25" ht="12" customHeight="1" x14ac:dyDescent="0.2">
      <c r="A131" s="205"/>
      <c r="B131" s="205"/>
      <c r="C131" s="205"/>
      <c r="D131" s="205"/>
      <c r="E131" s="205"/>
      <c r="F131" s="205"/>
      <c r="G131" s="205"/>
      <c r="H131" s="205"/>
      <c r="I131" s="205"/>
      <c r="J131" s="205"/>
      <c r="K131" s="205"/>
      <c r="L131" s="205"/>
      <c r="M131" s="205"/>
      <c r="N131" s="205"/>
      <c r="O131" s="205"/>
      <c r="P131" s="205"/>
      <c r="Q131" s="205"/>
      <c r="R131" s="205"/>
      <c r="S131" s="205"/>
      <c r="T131" s="205"/>
      <c r="U131" s="205"/>
      <c r="V131" s="205"/>
      <c r="W131" s="205"/>
      <c r="X131" s="205"/>
      <c r="Y131" s="205"/>
    </row>
    <row r="132" spans="1:25" ht="12" customHeight="1" x14ac:dyDescent="0.2">
      <c r="A132" s="205"/>
      <c r="B132" s="205"/>
      <c r="C132" s="205"/>
      <c r="D132" s="205"/>
      <c r="E132" s="205"/>
      <c r="F132" s="205"/>
      <c r="G132" s="205"/>
      <c r="H132" s="205"/>
      <c r="I132" s="205"/>
      <c r="J132" s="205"/>
      <c r="K132" s="205"/>
      <c r="L132" s="205"/>
      <c r="M132" s="205"/>
      <c r="N132" s="205"/>
      <c r="O132" s="205"/>
      <c r="P132" s="205"/>
      <c r="Q132" s="205"/>
      <c r="R132" s="205"/>
      <c r="S132" s="205"/>
      <c r="T132" s="205"/>
      <c r="U132" s="205"/>
      <c r="V132" s="205"/>
      <c r="W132" s="205"/>
      <c r="X132" s="205"/>
      <c r="Y132" s="205"/>
    </row>
    <row r="133" spans="1:25" ht="12" customHeight="1" x14ac:dyDescent="0.2">
      <c r="A133" s="205"/>
      <c r="B133" s="205"/>
      <c r="C133" s="205"/>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row>
    <row r="134" spans="1:25" ht="12" customHeight="1" x14ac:dyDescent="0.2">
      <c r="A134" s="205"/>
      <c r="B134" s="205"/>
      <c r="C134" s="205"/>
      <c r="D134" s="205"/>
      <c r="E134" s="205"/>
      <c r="F134" s="205"/>
      <c r="G134" s="205"/>
      <c r="H134" s="205"/>
      <c r="I134" s="205"/>
      <c r="J134" s="205"/>
      <c r="K134" s="205"/>
      <c r="L134" s="205"/>
      <c r="M134" s="205"/>
      <c r="N134" s="205"/>
      <c r="O134" s="205"/>
      <c r="P134" s="205"/>
      <c r="Q134" s="205"/>
      <c r="R134" s="205"/>
      <c r="S134" s="205"/>
      <c r="T134" s="205"/>
      <c r="U134" s="205"/>
      <c r="V134" s="205"/>
      <c r="W134" s="205"/>
      <c r="X134" s="205"/>
      <c r="Y134" s="205"/>
    </row>
    <row r="135" spans="1:25" ht="12" customHeight="1" x14ac:dyDescent="0.2">
      <c r="A135" s="205"/>
      <c r="B135" s="205"/>
      <c r="C135" s="205"/>
      <c r="D135" s="205"/>
      <c r="E135" s="205"/>
      <c r="F135" s="205"/>
      <c r="G135" s="205"/>
      <c r="H135" s="205"/>
      <c r="I135" s="205"/>
      <c r="J135" s="205"/>
      <c r="K135" s="205"/>
      <c r="L135" s="205"/>
      <c r="M135" s="205"/>
      <c r="N135" s="205"/>
      <c r="O135" s="205"/>
      <c r="P135" s="205"/>
      <c r="Q135" s="205"/>
      <c r="R135" s="205"/>
      <c r="S135" s="205"/>
      <c r="T135" s="205"/>
      <c r="U135" s="205"/>
      <c r="V135" s="205"/>
      <c r="W135" s="205"/>
      <c r="X135" s="205"/>
      <c r="Y135" s="205"/>
    </row>
    <row r="136" spans="1:25" ht="12" customHeight="1" x14ac:dyDescent="0.2">
      <c r="A136" s="205"/>
      <c r="B136" s="205"/>
      <c r="C136" s="205"/>
      <c r="D136" s="205"/>
      <c r="E136" s="205"/>
      <c r="F136" s="205"/>
      <c r="G136" s="205"/>
      <c r="H136" s="205"/>
      <c r="I136" s="205"/>
      <c r="J136" s="205"/>
      <c r="K136" s="205"/>
      <c r="L136" s="205"/>
      <c r="M136" s="205"/>
      <c r="N136" s="205"/>
      <c r="O136" s="205"/>
      <c r="P136" s="205"/>
      <c r="Q136" s="205"/>
      <c r="R136" s="205"/>
      <c r="S136" s="205"/>
      <c r="T136" s="205"/>
      <c r="U136" s="205"/>
      <c r="V136" s="205"/>
      <c r="W136" s="205"/>
      <c r="X136" s="205"/>
      <c r="Y136" s="205"/>
    </row>
    <row r="137" spans="1:25" ht="12" customHeight="1" x14ac:dyDescent="0.2">
      <c r="A137" s="205"/>
      <c r="B137" s="205"/>
      <c r="C137" s="205"/>
      <c r="D137" s="205"/>
      <c r="E137" s="205"/>
      <c r="F137" s="205"/>
      <c r="G137" s="205"/>
      <c r="H137" s="205"/>
      <c r="I137" s="205"/>
      <c r="J137" s="205"/>
      <c r="K137" s="205"/>
      <c r="L137" s="205"/>
      <c r="M137" s="205"/>
      <c r="N137" s="205"/>
      <c r="O137" s="205"/>
      <c r="P137" s="205"/>
      <c r="Q137" s="205"/>
      <c r="R137" s="205"/>
      <c r="S137" s="205"/>
      <c r="T137" s="205"/>
      <c r="U137" s="205"/>
      <c r="V137" s="205"/>
      <c r="W137" s="205"/>
      <c r="X137" s="205"/>
      <c r="Y137" s="205"/>
    </row>
    <row r="138" spans="1:25" ht="12" customHeight="1" x14ac:dyDescent="0.2">
      <c r="A138" s="205"/>
      <c r="B138" s="205"/>
      <c r="C138" s="205"/>
      <c r="D138" s="205"/>
      <c r="E138" s="205"/>
      <c r="F138" s="205"/>
      <c r="G138" s="205"/>
      <c r="H138" s="205"/>
      <c r="I138" s="205"/>
      <c r="J138" s="205"/>
      <c r="K138" s="205"/>
      <c r="L138" s="205"/>
      <c r="M138" s="205"/>
      <c r="N138" s="205"/>
      <c r="O138" s="205"/>
      <c r="P138" s="205"/>
      <c r="Q138" s="205"/>
      <c r="R138" s="205"/>
      <c r="S138" s="205"/>
      <c r="T138" s="205"/>
      <c r="U138" s="205"/>
      <c r="V138" s="205"/>
      <c r="W138" s="205"/>
      <c r="X138" s="205"/>
      <c r="Y138" s="205"/>
    </row>
    <row r="139" spans="1:25" ht="12" customHeight="1" x14ac:dyDescent="0.2">
      <c r="A139" s="205"/>
      <c r="B139" s="205" t="s">
        <v>342</v>
      </c>
      <c r="C139" s="205"/>
      <c r="D139" s="205"/>
      <c r="E139" s="205"/>
      <c r="F139" s="205"/>
      <c r="G139" s="205"/>
      <c r="H139" s="205"/>
      <c r="I139" s="205"/>
      <c r="J139" s="205"/>
      <c r="K139" s="205"/>
      <c r="L139" s="205"/>
      <c r="M139" s="205"/>
      <c r="N139" s="205"/>
      <c r="O139" s="205"/>
      <c r="P139" s="205"/>
      <c r="Q139" s="205"/>
      <c r="R139" s="205"/>
      <c r="S139" s="205"/>
      <c r="T139" s="205"/>
      <c r="U139" s="205"/>
      <c r="V139" s="205"/>
      <c r="W139" s="205"/>
      <c r="X139" s="205"/>
      <c r="Y139" s="205"/>
    </row>
    <row r="140" spans="1:25" ht="12" customHeight="1" x14ac:dyDescent="0.2">
      <c r="A140" s="205"/>
      <c r="B140" s="205"/>
      <c r="C140" s="205"/>
      <c r="D140" s="205"/>
      <c r="E140" s="205"/>
      <c r="F140" s="205"/>
      <c r="G140" s="205"/>
      <c r="H140" s="205"/>
      <c r="I140" s="205"/>
      <c r="J140" s="205"/>
      <c r="K140" s="205"/>
      <c r="L140" s="205"/>
      <c r="M140" s="205"/>
      <c r="N140" s="205"/>
      <c r="O140" s="205"/>
      <c r="P140" s="205"/>
      <c r="Q140" s="205"/>
      <c r="R140" s="205"/>
      <c r="S140" s="205"/>
      <c r="T140" s="205"/>
      <c r="U140" s="205"/>
      <c r="V140" s="205"/>
      <c r="W140" s="205"/>
      <c r="X140" s="205"/>
      <c r="Y140" s="205"/>
    </row>
    <row r="141" spans="1:25" ht="12" customHeight="1" x14ac:dyDescent="0.2">
      <c r="A141" s="205"/>
      <c r="B141" s="205"/>
      <c r="C141" s="205"/>
      <c r="D141" s="205"/>
      <c r="E141" s="205"/>
      <c r="F141" s="205"/>
      <c r="G141" s="205"/>
      <c r="H141" s="205"/>
      <c r="I141" s="205"/>
      <c r="J141" s="205"/>
      <c r="K141" s="205"/>
      <c r="L141" s="205"/>
      <c r="M141" s="205"/>
      <c r="N141" s="205"/>
      <c r="O141" s="205"/>
      <c r="P141" s="205"/>
      <c r="Q141" s="205"/>
      <c r="R141" s="205"/>
      <c r="S141" s="205"/>
      <c r="T141" s="205"/>
      <c r="U141" s="205"/>
      <c r="V141" s="205"/>
      <c r="W141" s="205"/>
      <c r="X141" s="205"/>
      <c r="Y141" s="205"/>
    </row>
    <row r="142" spans="1:25" ht="12" customHeight="1" x14ac:dyDescent="0.2">
      <c r="A142" s="205"/>
      <c r="B142" s="205"/>
      <c r="C142" s="205"/>
      <c r="D142" s="205"/>
      <c r="E142" s="205"/>
      <c r="F142" s="205"/>
      <c r="G142" s="205"/>
      <c r="H142" s="205"/>
      <c r="I142" s="205"/>
      <c r="J142" s="205"/>
      <c r="K142" s="205"/>
      <c r="L142" s="205"/>
      <c r="M142" s="205"/>
      <c r="N142" s="205"/>
      <c r="O142" s="205"/>
      <c r="P142" s="205"/>
      <c r="Q142" s="205"/>
      <c r="R142" s="205"/>
      <c r="S142" s="205"/>
      <c r="T142" s="205"/>
      <c r="U142" s="205"/>
      <c r="V142" s="205"/>
      <c r="W142" s="205"/>
      <c r="X142" s="205"/>
      <c r="Y142" s="205"/>
    </row>
    <row r="143" spans="1:25" ht="12" customHeight="1" x14ac:dyDescent="0.2">
      <c r="A143" s="205"/>
      <c r="B143" s="205"/>
      <c r="C143" s="205"/>
      <c r="D143" s="205"/>
      <c r="E143" s="205"/>
      <c r="F143" s="205"/>
      <c r="G143" s="205"/>
      <c r="H143" s="205"/>
      <c r="I143" s="205"/>
      <c r="J143" s="205"/>
      <c r="K143" s="205"/>
      <c r="L143" s="205"/>
      <c r="M143" s="205"/>
      <c r="N143" s="205"/>
      <c r="O143" s="205"/>
      <c r="P143" s="205"/>
      <c r="Q143" s="205"/>
      <c r="R143" s="205"/>
      <c r="S143" s="205"/>
      <c r="T143" s="205"/>
      <c r="U143" s="205"/>
      <c r="V143" s="205"/>
      <c r="W143" s="205"/>
      <c r="X143" s="205"/>
      <c r="Y143" s="205"/>
    </row>
    <row r="144" spans="1:25" ht="12" customHeight="1" x14ac:dyDescent="0.2">
      <c r="A144" s="205"/>
      <c r="B144" s="205"/>
      <c r="C144" s="205"/>
      <c r="D144" s="205"/>
      <c r="E144" s="205"/>
      <c r="F144" s="205"/>
      <c r="G144" s="205"/>
      <c r="H144" s="205"/>
      <c r="I144" s="205"/>
      <c r="J144" s="205"/>
      <c r="K144" s="205"/>
      <c r="L144" s="205"/>
      <c r="M144" s="205"/>
      <c r="N144" s="205"/>
      <c r="O144" s="205"/>
      <c r="P144" s="205"/>
      <c r="Q144" s="205"/>
      <c r="R144" s="205"/>
      <c r="S144" s="205"/>
      <c r="T144" s="205"/>
      <c r="U144" s="205"/>
      <c r="V144" s="205"/>
      <c r="W144" s="205"/>
      <c r="X144" s="205"/>
      <c r="Y144" s="205"/>
    </row>
    <row r="145" spans="1:25" ht="12" customHeight="1" x14ac:dyDescent="0.2">
      <c r="A145" s="205"/>
      <c r="B145" s="205"/>
      <c r="C145" s="205"/>
      <c r="D145" s="205"/>
      <c r="E145" s="205"/>
      <c r="F145" s="205"/>
      <c r="G145" s="205"/>
      <c r="H145" s="205"/>
      <c r="I145" s="205"/>
      <c r="J145" s="205"/>
      <c r="K145" s="205"/>
      <c r="L145" s="205"/>
      <c r="M145" s="205"/>
      <c r="N145" s="205"/>
      <c r="O145" s="205"/>
      <c r="P145" s="205"/>
      <c r="Q145" s="205"/>
      <c r="R145" s="205"/>
      <c r="S145" s="205"/>
      <c r="T145" s="205"/>
      <c r="U145" s="205"/>
      <c r="V145" s="205"/>
      <c r="W145" s="205"/>
      <c r="X145" s="205"/>
      <c r="Y145" s="205"/>
    </row>
    <row r="146" spans="1:25" ht="12" customHeight="1" x14ac:dyDescent="0.2">
      <c r="A146" s="205"/>
      <c r="B146" s="205"/>
      <c r="C146" s="205"/>
      <c r="D146" s="205"/>
      <c r="E146" s="205"/>
      <c r="F146" s="205"/>
      <c r="G146" s="205"/>
      <c r="H146" s="205"/>
      <c r="I146" s="205"/>
      <c r="J146" s="205"/>
      <c r="K146" s="205"/>
      <c r="L146" s="205"/>
      <c r="M146" s="205"/>
      <c r="N146" s="205"/>
      <c r="O146" s="205"/>
      <c r="P146" s="205"/>
      <c r="Q146" s="205"/>
      <c r="R146" s="205"/>
      <c r="S146" s="205"/>
      <c r="T146" s="205"/>
      <c r="U146" s="205"/>
      <c r="V146" s="205"/>
      <c r="W146" s="205"/>
      <c r="X146" s="205"/>
      <c r="Y146" s="205"/>
    </row>
    <row r="147" spans="1:25" ht="12" customHeight="1" x14ac:dyDescent="0.2">
      <c r="A147" s="205"/>
      <c r="B147" s="205"/>
      <c r="C147" s="205"/>
      <c r="D147" s="205"/>
      <c r="E147" s="205"/>
      <c r="F147" s="205"/>
      <c r="G147" s="205"/>
      <c r="H147" s="205"/>
      <c r="I147" s="205"/>
      <c r="J147" s="205"/>
      <c r="K147" s="205"/>
      <c r="L147" s="205"/>
      <c r="M147" s="205"/>
      <c r="N147" s="205"/>
      <c r="O147" s="205"/>
      <c r="P147" s="205"/>
      <c r="Q147" s="205"/>
      <c r="R147" s="205"/>
      <c r="S147" s="205"/>
      <c r="T147" s="205"/>
      <c r="U147" s="205"/>
      <c r="V147" s="205"/>
      <c r="W147" s="205"/>
      <c r="X147" s="205"/>
      <c r="Y147" s="205"/>
    </row>
    <row r="148" spans="1:25" ht="12" customHeight="1" x14ac:dyDescent="0.2">
      <c r="A148" s="205"/>
      <c r="B148" s="205"/>
      <c r="C148" s="205"/>
      <c r="D148" s="205"/>
      <c r="E148" s="205"/>
      <c r="F148" s="205"/>
      <c r="G148" s="205"/>
      <c r="H148" s="205"/>
      <c r="I148" s="205"/>
      <c r="J148" s="205"/>
      <c r="K148" s="205"/>
      <c r="L148" s="205"/>
      <c r="M148" s="205"/>
      <c r="N148" s="205"/>
      <c r="O148" s="205"/>
      <c r="P148" s="205"/>
      <c r="Q148" s="205"/>
      <c r="R148" s="205"/>
      <c r="S148" s="205"/>
      <c r="T148" s="205"/>
      <c r="U148" s="205"/>
      <c r="V148" s="205"/>
      <c r="W148" s="205"/>
      <c r="X148" s="205"/>
      <c r="Y148" s="205"/>
    </row>
    <row r="149" spans="1:25" ht="12" customHeight="1" x14ac:dyDescent="0.2">
      <c r="A149" s="205"/>
      <c r="B149" s="205"/>
      <c r="C149" s="205"/>
      <c r="D149" s="205"/>
      <c r="E149" s="205"/>
      <c r="F149" s="205"/>
      <c r="G149" s="205"/>
      <c r="H149" s="205"/>
      <c r="I149" s="205"/>
      <c r="J149" s="205"/>
      <c r="K149" s="205"/>
      <c r="L149" s="205"/>
      <c r="M149" s="205"/>
      <c r="N149" s="205"/>
      <c r="O149" s="205"/>
      <c r="P149" s="205"/>
      <c r="Q149" s="205"/>
      <c r="R149" s="205"/>
      <c r="S149" s="205"/>
      <c r="T149" s="205"/>
      <c r="U149" s="205"/>
      <c r="V149" s="205"/>
      <c r="W149" s="205"/>
      <c r="X149" s="205"/>
      <c r="Y149" s="205"/>
    </row>
    <row r="150" spans="1:25" ht="12" customHeight="1" x14ac:dyDescent="0.2">
      <c r="A150" s="205"/>
      <c r="B150" s="205"/>
      <c r="C150" s="205"/>
      <c r="D150" s="205"/>
      <c r="E150" s="205"/>
      <c r="F150" s="205"/>
      <c r="G150" s="205"/>
      <c r="H150" s="205"/>
      <c r="I150" s="205"/>
      <c r="J150" s="205"/>
      <c r="K150" s="205"/>
      <c r="L150" s="205"/>
      <c r="M150" s="205"/>
      <c r="N150" s="205"/>
      <c r="O150" s="205"/>
      <c r="P150" s="205"/>
      <c r="Q150" s="205"/>
      <c r="R150" s="205"/>
      <c r="S150" s="205"/>
      <c r="T150" s="205"/>
      <c r="U150" s="205"/>
      <c r="V150" s="205"/>
      <c r="W150" s="205"/>
      <c r="X150" s="205"/>
      <c r="Y150" s="205"/>
    </row>
    <row r="151" spans="1:25" ht="12" customHeight="1" x14ac:dyDescent="0.2">
      <c r="A151" s="205"/>
      <c r="B151" s="205"/>
      <c r="C151" s="205"/>
      <c r="D151" s="205"/>
      <c r="E151" s="205"/>
      <c r="F151" s="205"/>
      <c r="G151" s="205"/>
      <c r="H151" s="205"/>
      <c r="I151" s="205"/>
      <c r="J151" s="205"/>
      <c r="K151" s="205"/>
      <c r="L151" s="205"/>
      <c r="M151" s="205"/>
      <c r="N151" s="205"/>
      <c r="O151" s="205"/>
      <c r="P151" s="205"/>
      <c r="Q151" s="205"/>
      <c r="R151" s="205"/>
      <c r="S151" s="205"/>
      <c r="T151" s="205"/>
      <c r="U151" s="205"/>
      <c r="V151" s="205"/>
      <c r="W151" s="205"/>
      <c r="X151" s="205"/>
      <c r="Y151" s="205"/>
    </row>
    <row r="152" spans="1:25" ht="12" customHeight="1" x14ac:dyDescent="0.2">
      <c r="A152" s="205"/>
      <c r="B152" s="401"/>
      <c r="C152" s="460"/>
      <c r="D152" s="403"/>
      <c r="E152" s="315"/>
      <c r="F152" s="205"/>
      <c r="G152" s="205"/>
      <c r="H152" s="205"/>
      <c r="I152" s="205"/>
      <c r="J152" s="205"/>
      <c r="K152" s="205"/>
      <c r="L152" s="205"/>
      <c r="M152" s="205"/>
      <c r="N152" s="205"/>
      <c r="O152" s="205"/>
      <c r="P152" s="205"/>
      <c r="Q152" s="205"/>
      <c r="R152" s="205"/>
      <c r="S152" s="205"/>
      <c r="T152" s="205"/>
      <c r="U152" s="205"/>
      <c r="V152" s="205"/>
      <c r="W152" s="205"/>
      <c r="X152" s="205"/>
      <c r="Y152" s="205"/>
    </row>
    <row r="153" spans="1:25" ht="12" customHeight="1" x14ac:dyDescent="0.2">
      <c r="A153" s="205"/>
      <c r="B153" s="401"/>
      <c r="C153" s="460"/>
      <c r="D153" s="403"/>
      <c r="E153" s="315"/>
      <c r="F153" s="205"/>
      <c r="G153" s="205"/>
      <c r="H153" s="205"/>
      <c r="I153" s="205"/>
      <c r="J153" s="205"/>
      <c r="K153" s="205"/>
      <c r="L153" s="205"/>
      <c r="M153" s="205"/>
      <c r="N153" s="205"/>
      <c r="O153" s="205"/>
      <c r="P153" s="205"/>
      <c r="Q153" s="205"/>
      <c r="R153" s="205"/>
      <c r="S153" s="205"/>
      <c r="T153" s="205"/>
      <c r="U153" s="205"/>
      <c r="V153" s="205"/>
      <c r="W153" s="205"/>
      <c r="X153" s="205"/>
      <c r="Y153" s="205"/>
    </row>
    <row r="154" spans="1:25" ht="12" customHeight="1" x14ac:dyDescent="0.2">
      <c r="A154" s="205"/>
      <c r="B154" s="401"/>
      <c r="C154" s="460"/>
      <c r="D154" s="403"/>
      <c r="E154" s="315"/>
      <c r="F154" s="205"/>
      <c r="G154" s="205"/>
      <c r="H154" s="205"/>
      <c r="I154" s="205"/>
      <c r="J154" s="205"/>
      <c r="K154" s="205"/>
      <c r="L154" s="205"/>
      <c r="M154" s="205"/>
      <c r="N154" s="205"/>
      <c r="O154" s="205"/>
      <c r="P154" s="205"/>
      <c r="Q154" s="205"/>
      <c r="R154" s="205"/>
      <c r="S154" s="205"/>
      <c r="T154" s="205"/>
      <c r="U154" s="205"/>
      <c r="V154" s="205"/>
      <c r="W154" s="205"/>
      <c r="X154" s="205"/>
      <c r="Y154" s="205"/>
    </row>
    <row r="155" spans="1:25" ht="12" customHeight="1" x14ac:dyDescent="0.2">
      <c r="A155" s="205"/>
      <c r="B155" s="401"/>
      <c r="C155" s="460"/>
      <c r="D155" s="403"/>
      <c r="E155" s="315"/>
      <c r="F155" s="205"/>
      <c r="G155" s="205"/>
      <c r="H155" s="205"/>
      <c r="I155" s="205"/>
      <c r="J155" s="205"/>
      <c r="K155" s="205"/>
      <c r="L155" s="205"/>
      <c r="M155" s="205"/>
      <c r="N155" s="205"/>
      <c r="O155" s="205"/>
      <c r="P155" s="205"/>
      <c r="Q155" s="205"/>
      <c r="R155" s="205"/>
      <c r="S155" s="205"/>
      <c r="T155" s="205"/>
      <c r="U155" s="205"/>
      <c r="V155" s="205"/>
      <c r="W155" s="205"/>
      <c r="X155" s="205"/>
      <c r="Y155" s="205"/>
    </row>
    <row r="156" spans="1:25" ht="12" customHeight="1" x14ac:dyDescent="0.2">
      <c r="A156" s="205"/>
      <c r="B156" s="401"/>
      <c r="C156" s="460"/>
      <c r="D156" s="403"/>
      <c r="E156" s="315"/>
      <c r="F156" s="205"/>
      <c r="G156" s="205"/>
      <c r="H156" s="205"/>
      <c r="I156" s="205"/>
      <c r="J156" s="205"/>
      <c r="K156" s="205"/>
      <c r="L156" s="205"/>
      <c r="M156" s="205"/>
      <c r="N156" s="205"/>
      <c r="O156" s="205"/>
      <c r="P156" s="205"/>
      <c r="Q156" s="205"/>
      <c r="R156" s="205"/>
      <c r="S156" s="205"/>
      <c r="T156" s="205"/>
      <c r="U156" s="205"/>
      <c r="V156" s="205"/>
      <c r="W156" s="205"/>
      <c r="X156" s="205"/>
      <c r="Y156" s="205"/>
    </row>
    <row r="157" spans="1:25" ht="12" customHeight="1" x14ac:dyDescent="0.2">
      <c r="A157" s="205"/>
      <c r="B157" s="401"/>
      <c r="C157" s="460"/>
      <c r="D157" s="403"/>
      <c r="E157" s="315"/>
      <c r="F157" s="205"/>
      <c r="G157" s="205"/>
      <c r="H157" s="205"/>
      <c r="I157" s="205"/>
      <c r="J157" s="205"/>
      <c r="K157" s="205"/>
      <c r="L157" s="205"/>
      <c r="M157" s="205"/>
      <c r="N157" s="205"/>
      <c r="O157" s="205"/>
      <c r="P157" s="205"/>
      <c r="Q157" s="205"/>
      <c r="R157" s="205"/>
      <c r="S157" s="205"/>
      <c r="T157" s="205"/>
      <c r="U157" s="205"/>
      <c r="V157" s="205"/>
      <c r="W157" s="205"/>
      <c r="X157" s="205"/>
      <c r="Y157" s="205"/>
    </row>
    <row r="158" spans="1:25" ht="12" customHeight="1" x14ac:dyDescent="0.2">
      <c r="A158" s="205"/>
      <c r="B158" s="401"/>
      <c r="C158" s="460"/>
      <c r="D158" s="403"/>
      <c r="E158" s="315"/>
      <c r="F158" s="205"/>
      <c r="G158" s="205"/>
      <c r="H158" s="205"/>
      <c r="I158" s="205"/>
      <c r="J158" s="205"/>
      <c r="K158" s="205"/>
      <c r="L158" s="205"/>
      <c r="M158" s="205"/>
      <c r="N158" s="205"/>
      <c r="O158" s="205"/>
      <c r="P158" s="205"/>
      <c r="Q158" s="205"/>
      <c r="R158" s="205"/>
      <c r="S158" s="205"/>
      <c r="T158" s="205"/>
      <c r="U158" s="205"/>
      <c r="V158" s="205"/>
      <c r="W158" s="205"/>
      <c r="X158" s="205"/>
      <c r="Y158" s="205"/>
    </row>
    <row r="159" spans="1:25" ht="12" customHeight="1" x14ac:dyDescent="0.2">
      <c r="A159" s="205"/>
      <c r="B159" s="401"/>
      <c r="C159" s="460"/>
      <c r="D159" s="403"/>
      <c r="E159" s="315"/>
      <c r="F159" s="205"/>
      <c r="G159" s="205"/>
      <c r="H159" s="205"/>
      <c r="I159" s="205"/>
      <c r="J159" s="205"/>
      <c r="K159" s="205"/>
      <c r="L159" s="205"/>
      <c r="M159" s="205"/>
      <c r="N159" s="205"/>
      <c r="O159" s="205"/>
      <c r="P159" s="205"/>
      <c r="Q159" s="205"/>
      <c r="R159" s="205"/>
      <c r="S159" s="205"/>
      <c r="T159" s="205"/>
      <c r="U159" s="205"/>
      <c r="V159" s="205"/>
      <c r="W159" s="205"/>
      <c r="X159" s="205"/>
      <c r="Y159" s="205"/>
    </row>
    <row r="160" spans="1:25" ht="12" customHeight="1" x14ac:dyDescent="0.2">
      <c r="A160" s="205"/>
      <c r="B160" s="401"/>
      <c r="C160" s="460"/>
      <c r="D160" s="403"/>
      <c r="E160" s="315"/>
      <c r="F160" s="205"/>
      <c r="G160" s="205"/>
      <c r="H160" s="205"/>
      <c r="I160" s="205"/>
      <c r="J160" s="205"/>
      <c r="K160" s="205"/>
      <c r="L160" s="205"/>
      <c r="M160" s="205"/>
      <c r="N160" s="205"/>
      <c r="O160" s="205"/>
      <c r="P160" s="205"/>
      <c r="Q160" s="205"/>
      <c r="R160" s="205"/>
      <c r="S160" s="205"/>
      <c r="T160" s="205"/>
      <c r="U160" s="205"/>
      <c r="V160" s="205"/>
      <c r="W160" s="205"/>
      <c r="X160" s="205"/>
      <c r="Y160" s="205"/>
    </row>
    <row r="161" spans="1:25" ht="12" customHeight="1" x14ac:dyDescent="0.2">
      <c r="A161" s="205"/>
      <c r="B161" s="401"/>
      <c r="C161" s="460"/>
      <c r="D161" s="403"/>
      <c r="E161" s="315"/>
      <c r="F161" s="205"/>
      <c r="G161" s="205"/>
      <c r="H161" s="205"/>
      <c r="I161" s="205"/>
      <c r="J161" s="205"/>
      <c r="K161" s="205"/>
      <c r="L161" s="205"/>
      <c r="M161" s="205"/>
      <c r="N161" s="205"/>
      <c r="O161" s="205"/>
      <c r="P161" s="205"/>
      <c r="Q161" s="205"/>
      <c r="R161" s="205"/>
      <c r="S161" s="205"/>
      <c r="T161" s="205"/>
      <c r="U161" s="205"/>
      <c r="V161" s="205"/>
      <c r="W161" s="205"/>
      <c r="X161" s="205"/>
      <c r="Y161" s="205"/>
    </row>
    <row r="162" spans="1:25" ht="12" customHeight="1" x14ac:dyDescent="0.2">
      <c r="A162" s="205"/>
      <c r="B162" s="401"/>
      <c r="C162" s="460"/>
      <c r="D162" s="403"/>
      <c r="E162" s="315"/>
      <c r="F162" s="205"/>
      <c r="G162" s="205"/>
      <c r="H162" s="205"/>
      <c r="I162" s="205"/>
      <c r="J162" s="205"/>
      <c r="K162" s="205"/>
      <c r="L162" s="205"/>
      <c r="M162" s="205"/>
      <c r="N162" s="205"/>
      <c r="O162" s="205"/>
      <c r="P162" s="205"/>
      <c r="Q162" s="205"/>
      <c r="R162" s="205"/>
      <c r="S162" s="205"/>
      <c r="T162" s="205"/>
      <c r="U162" s="205"/>
      <c r="V162" s="205"/>
      <c r="W162" s="205"/>
      <c r="X162" s="205"/>
      <c r="Y162" s="205"/>
    </row>
    <row r="163" spans="1:25" ht="12" customHeight="1" x14ac:dyDescent="0.2">
      <c r="A163" s="205"/>
      <c r="B163" s="401"/>
      <c r="C163" s="460"/>
      <c r="D163" s="403"/>
      <c r="E163" s="315"/>
      <c r="F163" s="205"/>
      <c r="G163" s="205"/>
      <c r="H163" s="205"/>
      <c r="I163" s="205"/>
      <c r="J163" s="205"/>
      <c r="K163" s="205"/>
      <c r="L163" s="205"/>
      <c r="M163" s="205"/>
      <c r="N163" s="205"/>
      <c r="O163" s="205"/>
      <c r="P163" s="205"/>
      <c r="Q163" s="205"/>
      <c r="R163" s="205"/>
      <c r="S163" s="205"/>
      <c r="T163" s="205"/>
      <c r="U163" s="205"/>
      <c r="V163" s="205"/>
      <c r="W163" s="205"/>
      <c r="X163" s="205"/>
      <c r="Y163" s="205"/>
    </row>
    <row r="164" spans="1:25" ht="12" customHeight="1" x14ac:dyDescent="0.2">
      <c r="A164" s="205"/>
      <c r="B164" s="401"/>
      <c r="C164" s="460"/>
      <c r="D164" s="403"/>
      <c r="E164" s="315"/>
      <c r="F164" s="205"/>
      <c r="G164" s="205"/>
      <c r="H164" s="205"/>
      <c r="I164" s="205"/>
      <c r="J164" s="205"/>
      <c r="K164" s="205"/>
      <c r="L164" s="205"/>
      <c r="M164" s="205"/>
      <c r="N164" s="205"/>
      <c r="O164" s="205"/>
      <c r="P164" s="205"/>
      <c r="Q164" s="205"/>
      <c r="R164" s="205"/>
      <c r="S164" s="205"/>
      <c r="T164" s="205"/>
      <c r="U164" s="205"/>
      <c r="V164" s="205"/>
      <c r="W164" s="205"/>
      <c r="X164" s="205"/>
      <c r="Y164" s="205"/>
    </row>
    <row r="165" spans="1:25" ht="12" customHeight="1" x14ac:dyDescent="0.2">
      <c r="A165" s="205"/>
      <c r="B165" s="401"/>
      <c r="C165" s="460"/>
      <c r="D165" s="403"/>
      <c r="E165" s="315"/>
      <c r="F165" s="205"/>
      <c r="G165" s="205"/>
      <c r="H165" s="205"/>
      <c r="I165" s="205"/>
      <c r="J165" s="205"/>
      <c r="K165" s="205"/>
      <c r="L165" s="205"/>
      <c r="M165" s="205"/>
      <c r="N165" s="205"/>
      <c r="O165" s="205"/>
      <c r="P165" s="205"/>
      <c r="Q165" s="205"/>
      <c r="R165" s="205"/>
      <c r="S165" s="205"/>
      <c r="T165" s="205"/>
      <c r="U165" s="205"/>
      <c r="V165" s="205"/>
      <c r="W165" s="205"/>
      <c r="X165" s="205"/>
      <c r="Y165" s="205"/>
    </row>
    <row r="166" spans="1:25" ht="12" customHeight="1" x14ac:dyDescent="0.2">
      <c r="A166" s="205"/>
      <c r="B166" s="401"/>
      <c r="C166" s="460"/>
      <c r="D166" s="403"/>
      <c r="E166" s="315"/>
      <c r="F166" s="205"/>
      <c r="G166" s="205"/>
      <c r="H166" s="205"/>
      <c r="I166" s="205"/>
      <c r="J166" s="205"/>
      <c r="K166" s="205"/>
      <c r="L166" s="205"/>
      <c r="M166" s="205"/>
      <c r="N166" s="205"/>
      <c r="O166" s="205"/>
      <c r="P166" s="205"/>
      <c r="Q166" s="205"/>
      <c r="R166" s="205"/>
      <c r="S166" s="205"/>
      <c r="T166" s="205"/>
      <c r="U166" s="205"/>
      <c r="V166" s="205"/>
      <c r="W166" s="205"/>
      <c r="X166" s="205"/>
      <c r="Y166" s="205"/>
    </row>
    <row r="167" spans="1:25" ht="12" customHeight="1" x14ac:dyDescent="0.2">
      <c r="A167" s="205"/>
      <c r="B167" s="401"/>
      <c r="C167" s="460"/>
      <c r="D167" s="403"/>
      <c r="E167" s="315"/>
      <c r="F167" s="205"/>
      <c r="G167" s="205"/>
      <c r="H167" s="205"/>
      <c r="I167" s="205"/>
      <c r="J167" s="205"/>
      <c r="K167" s="205"/>
      <c r="L167" s="205"/>
      <c r="M167" s="205"/>
      <c r="N167" s="205"/>
      <c r="O167" s="205"/>
      <c r="P167" s="205"/>
      <c r="Q167" s="205"/>
      <c r="R167" s="205"/>
      <c r="S167" s="205"/>
      <c r="T167" s="205"/>
      <c r="U167" s="205"/>
      <c r="V167" s="205"/>
      <c r="W167" s="205"/>
      <c r="X167" s="205"/>
      <c r="Y167" s="205"/>
    </row>
    <row r="168" spans="1:25" ht="12" customHeight="1" x14ac:dyDescent="0.2">
      <c r="A168" s="205"/>
      <c r="B168" s="401"/>
      <c r="C168" s="460"/>
      <c r="D168" s="403"/>
      <c r="E168" s="315"/>
      <c r="F168" s="205"/>
      <c r="G168" s="205"/>
      <c r="H168" s="205"/>
      <c r="I168" s="205"/>
      <c r="J168" s="205"/>
      <c r="K168" s="205"/>
      <c r="L168" s="205"/>
      <c r="M168" s="205"/>
      <c r="N168" s="205"/>
      <c r="O168" s="205"/>
      <c r="P168" s="205"/>
      <c r="Q168" s="205"/>
      <c r="R168" s="205"/>
      <c r="S168" s="205"/>
      <c r="T168" s="205"/>
      <c r="U168" s="205"/>
      <c r="V168" s="205"/>
      <c r="W168" s="205"/>
      <c r="X168" s="205"/>
      <c r="Y168" s="205"/>
    </row>
    <row r="169" spans="1:25" ht="12" customHeight="1" x14ac:dyDescent="0.2">
      <c r="A169" s="205"/>
      <c r="B169" s="401"/>
      <c r="C169" s="460"/>
      <c r="D169" s="403"/>
      <c r="E169" s="315"/>
      <c r="F169" s="205"/>
      <c r="G169" s="205"/>
      <c r="H169" s="205"/>
      <c r="I169" s="205"/>
      <c r="J169" s="205"/>
      <c r="K169" s="205"/>
      <c r="L169" s="205"/>
      <c r="M169" s="205"/>
      <c r="N169" s="205"/>
      <c r="O169" s="205"/>
      <c r="P169" s="205"/>
      <c r="Q169" s="205"/>
      <c r="R169" s="205"/>
      <c r="S169" s="205"/>
      <c r="T169" s="205"/>
      <c r="U169" s="205"/>
      <c r="V169" s="205"/>
      <c r="W169" s="205"/>
      <c r="X169" s="205"/>
      <c r="Y169" s="205"/>
    </row>
    <row r="170" spans="1:25" ht="12" customHeight="1" x14ac:dyDescent="0.2">
      <c r="A170" s="205"/>
      <c r="B170" s="401"/>
      <c r="C170" s="460"/>
      <c r="D170" s="403"/>
      <c r="E170" s="315"/>
      <c r="F170" s="205"/>
      <c r="G170" s="205"/>
      <c r="H170" s="205"/>
      <c r="I170" s="205"/>
      <c r="J170" s="205"/>
      <c r="K170" s="205"/>
      <c r="L170" s="205"/>
      <c r="M170" s="205"/>
      <c r="N170" s="205"/>
      <c r="O170" s="205"/>
      <c r="P170" s="205"/>
      <c r="Q170" s="205"/>
      <c r="R170" s="205"/>
      <c r="S170" s="205"/>
      <c r="T170" s="205"/>
      <c r="U170" s="205"/>
      <c r="V170" s="205"/>
      <c r="W170" s="205"/>
      <c r="X170" s="205"/>
      <c r="Y170" s="205"/>
    </row>
    <row r="171" spans="1:25" ht="12" customHeight="1" x14ac:dyDescent="0.2">
      <c r="A171" s="205"/>
      <c r="B171" s="401"/>
      <c r="C171" s="460"/>
      <c r="D171" s="403"/>
      <c r="E171" s="315"/>
      <c r="F171" s="205"/>
      <c r="G171" s="205"/>
      <c r="H171" s="205"/>
      <c r="I171" s="205"/>
      <c r="J171" s="205"/>
      <c r="K171" s="205"/>
      <c r="L171" s="205"/>
      <c r="M171" s="205"/>
      <c r="N171" s="205"/>
      <c r="O171" s="205"/>
      <c r="P171" s="205"/>
      <c r="Q171" s="205"/>
      <c r="R171" s="205"/>
      <c r="S171" s="205"/>
      <c r="T171" s="205"/>
      <c r="U171" s="205"/>
      <c r="V171" s="205"/>
      <c r="W171" s="205"/>
      <c r="X171" s="205"/>
      <c r="Y171" s="205"/>
    </row>
    <row r="172" spans="1:25" ht="12" customHeight="1" x14ac:dyDescent="0.2">
      <c r="A172" s="205"/>
      <c r="B172" s="401"/>
      <c r="C172" s="460"/>
      <c r="D172" s="403"/>
      <c r="E172" s="315"/>
      <c r="F172" s="205"/>
      <c r="G172" s="205"/>
      <c r="H172" s="205"/>
      <c r="I172" s="205"/>
      <c r="J172" s="205"/>
      <c r="K172" s="205"/>
      <c r="L172" s="205"/>
      <c r="M172" s="205"/>
      <c r="N172" s="205"/>
      <c r="O172" s="205"/>
      <c r="P172" s="205"/>
      <c r="Q172" s="205"/>
      <c r="R172" s="205"/>
      <c r="S172" s="205"/>
      <c r="T172" s="205"/>
      <c r="U172" s="205"/>
      <c r="V172" s="205"/>
      <c r="W172" s="205"/>
      <c r="X172" s="205"/>
      <c r="Y172" s="205"/>
    </row>
    <row r="173" spans="1:25" ht="12" customHeight="1" x14ac:dyDescent="0.2">
      <c r="A173" s="205"/>
      <c r="B173" s="401"/>
      <c r="C173" s="460"/>
      <c r="D173" s="403"/>
      <c r="E173" s="315"/>
      <c r="F173" s="205"/>
      <c r="G173" s="205"/>
      <c r="H173" s="205"/>
      <c r="I173" s="205"/>
      <c r="J173" s="205"/>
      <c r="K173" s="205"/>
      <c r="L173" s="205"/>
      <c r="M173" s="205"/>
      <c r="N173" s="205"/>
      <c r="O173" s="205"/>
      <c r="P173" s="205"/>
      <c r="Q173" s="205"/>
      <c r="R173" s="205"/>
      <c r="S173" s="205"/>
      <c r="T173" s="205"/>
      <c r="U173" s="205"/>
      <c r="V173" s="205"/>
      <c r="W173" s="205"/>
      <c r="X173" s="205"/>
      <c r="Y173" s="205"/>
    </row>
    <row r="174" spans="1:25" ht="12" customHeight="1" x14ac:dyDescent="0.2">
      <c r="A174" s="205"/>
      <c r="B174" s="401"/>
      <c r="C174" s="460"/>
      <c r="D174" s="403"/>
      <c r="E174" s="315"/>
      <c r="F174" s="205"/>
      <c r="G174" s="205"/>
      <c r="H174" s="205"/>
      <c r="I174" s="205"/>
      <c r="J174" s="205"/>
      <c r="K174" s="205"/>
      <c r="L174" s="205"/>
      <c r="M174" s="205"/>
      <c r="N174" s="205"/>
      <c r="O174" s="205"/>
      <c r="P174" s="205"/>
      <c r="Q174" s="205"/>
      <c r="R174" s="205"/>
      <c r="S174" s="205"/>
      <c r="T174" s="205"/>
      <c r="U174" s="205"/>
      <c r="V174" s="205"/>
      <c r="W174" s="205"/>
      <c r="X174" s="205"/>
      <c r="Y174" s="205"/>
    </row>
    <row r="175" spans="1:25" ht="12" customHeight="1" x14ac:dyDescent="0.2">
      <c r="A175" s="205"/>
      <c r="B175" s="401"/>
      <c r="C175" s="460"/>
      <c r="D175" s="403"/>
      <c r="E175" s="315"/>
      <c r="F175" s="205"/>
      <c r="G175" s="205"/>
      <c r="H175" s="205"/>
      <c r="I175" s="205"/>
      <c r="J175" s="205"/>
      <c r="K175" s="205"/>
      <c r="L175" s="205"/>
      <c r="M175" s="205"/>
      <c r="N175" s="205"/>
      <c r="O175" s="205"/>
      <c r="P175" s="205"/>
      <c r="Q175" s="205"/>
      <c r="R175" s="205"/>
      <c r="S175" s="205"/>
      <c r="T175" s="205"/>
      <c r="U175" s="205"/>
      <c r="V175" s="205"/>
      <c r="W175" s="205"/>
      <c r="X175" s="205"/>
      <c r="Y175" s="205"/>
    </row>
    <row r="176" spans="1:25" ht="12" customHeight="1" x14ac:dyDescent="0.2">
      <c r="A176" s="205"/>
      <c r="B176" s="401"/>
      <c r="C176" s="460"/>
      <c r="D176" s="403"/>
      <c r="E176" s="315"/>
      <c r="F176" s="205"/>
      <c r="G176" s="205"/>
      <c r="H176" s="205"/>
      <c r="I176" s="205"/>
      <c r="J176" s="205"/>
      <c r="K176" s="205"/>
      <c r="L176" s="205"/>
      <c r="M176" s="205"/>
      <c r="N176" s="205"/>
      <c r="O176" s="205"/>
      <c r="P176" s="205"/>
      <c r="Q176" s="205"/>
      <c r="R176" s="205"/>
      <c r="S176" s="205"/>
      <c r="T176" s="205"/>
      <c r="U176" s="205"/>
      <c r="V176" s="205"/>
      <c r="W176" s="205"/>
      <c r="X176" s="205"/>
      <c r="Y176" s="205"/>
    </row>
    <row r="177" spans="1:25" ht="12" customHeight="1" x14ac:dyDescent="0.2">
      <c r="A177" s="205"/>
      <c r="B177" s="401"/>
      <c r="C177" s="460"/>
      <c r="D177" s="403"/>
      <c r="E177" s="315"/>
      <c r="F177" s="205"/>
      <c r="G177" s="205"/>
      <c r="H177" s="205"/>
      <c r="I177" s="205"/>
      <c r="J177" s="205"/>
      <c r="K177" s="205"/>
      <c r="L177" s="205"/>
      <c r="M177" s="205"/>
      <c r="N177" s="205"/>
      <c r="O177" s="205"/>
      <c r="P177" s="205"/>
      <c r="Q177" s="205"/>
      <c r="R177" s="205"/>
      <c r="S177" s="205"/>
      <c r="T177" s="205"/>
      <c r="U177" s="205"/>
      <c r="V177" s="205"/>
      <c r="W177" s="205"/>
      <c r="X177" s="205"/>
      <c r="Y177" s="205"/>
    </row>
    <row r="178" spans="1:25" ht="12" customHeight="1" x14ac:dyDescent="0.2">
      <c r="A178" s="205"/>
      <c r="B178" s="401"/>
      <c r="C178" s="460"/>
      <c r="D178" s="403"/>
      <c r="E178" s="315"/>
      <c r="F178" s="205"/>
      <c r="G178" s="205"/>
      <c r="H178" s="205"/>
      <c r="I178" s="205"/>
      <c r="J178" s="205"/>
      <c r="K178" s="205"/>
      <c r="L178" s="205"/>
      <c r="M178" s="205"/>
      <c r="N178" s="205"/>
      <c r="O178" s="205"/>
      <c r="P178" s="205"/>
      <c r="Q178" s="205"/>
      <c r="R178" s="205"/>
      <c r="S178" s="205"/>
      <c r="T178" s="205"/>
      <c r="U178" s="205"/>
      <c r="V178" s="205"/>
      <c r="W178" s="205"/>
      <c r="X178" s="205"/>
      <c r="Y178" s="205"/>
    </row>
    <row r="179" spans="1:25" ht="12" customHeight="1" x14ac:dyDescent="0.2">
      <c r="A179" s="205"/>
      <c r="B179" s="401"/>
      <c r="C179" s="460"/>
      <c r="D179" s="403"/>
      <c r="E179" s="315"/>
      <c r="F179" s="205"/>
      <c r="G179" s="205"/>
      <c r="H179" s="205"/>
      <c r="I179" s="205"/>
      <c r="J179" s="205"/>
      <c r="K179" s="205"/>
      <c r="L179" s="205"/>
      <c r="M179" s="205"/>
      <c r="N179" s="205"/>
      <c r="O179" s="205"/>
      <c r="P179" s="205"/>
      <c r="Q179" s="205"/>
      <c r="R179" s="205"/>
      <c r="S179" s="205"/>
      <c r="T179" s="205"/>
      <c r="U179" s="205"/>
      <c r="V179" s="205"/>
      <c r="W179" s="205"/>
      <c r="X179" s="205"/>
      <c r="Y179" s="205"/>
    </row>
    <row r="180" spans="1:25" ht="12" customHeight="1" x14ac:dyDescent="0.2">
      <c r="A180" s="205"/>
      <c r="B180" s="401"/>
      <c r="C180" s="460"/>
      <c r="D180" s="403"/>
      <c r="E180" s="315"/>
      <c r="F180" s="205"/>
      <c r="G180" s="205"/>
      <c r="H180" s="205"/>
      <c r="I180" s="205"/>
      <c r="J180" s="205"/>
      <c r="K180" s="205"/>
      <c r="L180" s="205"/>
      <c r="M180" s="205"/>
      <c r="N180" s="205"/>
      <c r="O180" s="205"/>
      <c r="P180" s="205"/>
      <c r="Q180" s="205"/>
      <c r="R180" s="205"/>
      <c r="S180" s="205"/>
      <c r="T180" s="205"/>
      <c r="U180" s="205"/>
      <c r="V180" s="205"/>
      <c r="W180" s="205"/>
      <c r="X180" s="205"/>
      <c r="Y180" s="205"/>
    </row>
    <row r="181" spans="1:25" ht="12" customHeight="1" x14ac:dyDescent="0.2">
      <c r="A181" s="205"/>
      <c r="B181" s="401"/>
      <c r="C181" s="460"/>
      <c r="D181" s="403"/>
      <c r="E181" s="315"/>
      <c r="F181" s="205"/>
      <c r="G181" s="205"/>
      <c r="H181" s="205"/>
      <c r="I181" s="205"/>
      <c r="J181" s="205"/>
      <c r="K181" s="205"/>
      <c r="L181" s="205"/>
      <c r="M181" s="205"/>
      <c r="N181" s="205"/>
      <c r="O181" s="205"/>
      <c r="P181" s="205"/>
      <c r="Q181" s="205"/>
      <c r="R181" s="205"/>
      <c r="S181" s="205"/>
      <c r="T181" s="205"/>
      <c r="U181" s="205"/>
      <c r="V181" s="205"/>
      <c r="W181" s="205"/>
      <c r="X181" s="205"/>
      <c r="Y181" s="205"/>
    </row>
    <row r="182" spans="1:25" ht="12" customHeight="1" x14ac:dyDescent="0.2">
      <c r="A182" s="205"/>
      <c r="B182" s="401"/>
      <c r="C182" s="460"/>
      <c r="D182" s="403"/>
      <c r="E182" s="315"/>
      <c r="F182" s="205"/>
      <c r="G182" s="205"/>
      <c r="H182" s="205"/>
      <c r="I182" s="205"/>
      <c r="J182" s="205"/>
      <c r="K182" s="205"/>
      <c r="L182" s="205"/>
      <c r="M182" s="205"/>
      <c r="N182" s="205"/>
      <c r="O182" s="205"/>
      <c r="P182" s="205"/>
      <c r="Q182" s="205"/>
      <c r="R182" s="205"/>
      <c r="S182" s="205"/>
      <c r="T182" s="205"/>
      <c r="U182" s="205"/>
      <c r="V182" s="205"/>
      <c r="W182" s="205"/>
      <c r="X182" s="205"/>
      <c r="Y182" s="205"/>
    </row>
    <row r="183" spans="1:25" ht="12" customHeight="1" x14ac:dyDescent="0.2">
      <c r="A183" s="205"/>
      <c r="B183" s="401"/>
      <c r="C183" s="460"/>
      <c r="D183" s="403"/>
      <c r="E183" s="315"/>
      <c r="F183" s="205"/>
      <c r="G183" s="205"/>
      <c r="H183" s="205"/>
      <c r="I183" s="205"/>
      <c r="J183" s="205"/>
      <c r="K183" s="205"/>
      <c r="L183" s="205"/>
      <c r="M183" s="205"/>
      <c r="N183" s="205"/>
      <c r="O183" s="205"/>
      <c r="P183" s="205"/>
      <c r="Q183" s="205"/>
      <c r="R183" s="205"/>
      <c r="S183" s="205"/>
      <c r="T183" s="205"/>
      <c r="U183" s="205"/>
      <c r="V183" s="205"/>
      <c r="W183" s="205"/>
      <c r="X183" s="205"/>
      <c r="Y183" s="205"/>
    </row>
    <row r="184" spans="1:25" ht="12" customHeight="1" x14ac:dyDescent="0.2">
      <c r="A184" s="205"/>
      <c r="B184" s="401"/>
      <c r="C184" s="460"/>
      <c r="D184" s="403"/>
      <c r="E184" s="315"/>
      <c r="F184" s="205"/>
      <c r="G184" s="205"/>
      <c r="H184" s="205"/>
      <c r="I184" s="205"/>
      <c r="J184" s="205"/>
      <c r="K184" s="205"/>
      <c r="L184" s="205"/>
      <c r="M184" s="205"/>
      <c r="N184" s="205"/>
      <c r="O184" s="205"/>
      <c r="P184" s="205"/>
      <c r="Q184" s="205"/>
      <c r="R184" s="205"/>
      <c r="S184" s="205"/>
      <c r="T184" s="205"/>
      <c r="U184" s="205"/>
      <c r="V184" s="205"/>
      <c r="W184" s="205"/>
      <c r="X184" s="205"/>
      <c r="Y184" s="205"/>
    </row>
    <row r="185" spans="1:25" ht="12" customHeight="1" x14ac:dyDescent="0.2">
      <c r="A185" s="205"/>
      <c r="B185" s="401"/>
      <c r="C185" s="460"/>
      <c r="D185" s="403"/>
      <c r="E185" s="315"/>
      <c r="F185" s="205"/>
      <c r="G185" s="205"/>
      <c r="H185" s="205"/>
      <c r="I185" s="205"/>
      <c r="J185" s="205"/>
      <c r="K185" s="205"/>
      <c r="L185" s="205"/>
      <c r="M185" s="205"/>
      <c r="N185" s="205"/>
      <c r="O185" s="205"/>
      <c r="P185" s="205"/>
      <c r="Q185" s="205"/>
      <c r="R185" s="205"/>
      <c r="S185" s="205"/>
      <c r="T185" s="205"/>
      <c r="U185" s="205"/>
      <c r="V185" s="205"/>
      <c r="W185" s="205"/>
      <c r="X185" s="205"/>
      <c r="Y185" s="205"/>
    </row>
    <row r="186" spans="1:25" ht="12" customHeight="1" x14ac:dyDescent="0.2">
      <c r="A186" s="205"/>
      <c r="B186" s="401"/>
      <c r="C186" s="460"/>
      <c r="D186" s="403"/>
      <c r="E186" s="315"/>
      <c r="F186" s="205"/>
      <c r="G186" s="205"/>
      <c r="H186" s="205"/>
      <c r="I186" s="205"/>
      <c r="J186" s="205"/>
      <c r="K186" s="205"/>
      <c r="L186" s="205"/>
      <c r="M186" s="205"/>
      <c r="N186" s="205"/>
      <c r="O186" s="205"/>
      <c r="P186" s="205"/>
      <c r="Q186" s="205"/>
      <c r="R186" s="205"/>
      <c r="S186" s="205"/>
      <c r="T186" s="205"/>
      <c r="U186" s="205"/>
      <c r="V186" s="205"/>
      <c r="W186" s="205"/>
      <c r="X186" s="205"/>
      <c r="Y186" s="205"/>
    </row>
    <row r="187" spans="1:25" ht="12" customHeight="1" x14ac:dyDescent="0.2">
      <c r="A187" s="205"/>
      <c r="B187" s="401"/>
      <c r="C187" s="460"/>
      <c r="D187" s="403"/>
      <c r="E187" s="315"/>
      <c r="F187" s="205"/>
      <c r="G187" s="205"/>
      <c r="H187" s="205"/>
      <c r="I187" s="205"/>
      <c r="J187" s="205"/>
      <c r="K187" s="205"/>
      <c r="L187" s="205"/>
      <c r="M187" s="205"/>
      <c r="N187" s="205"/>
      <c r="O187" s="205"/>
      <c r="P187" s="205"/>
      <c r="Q187" s="205"/>
      <c r="R187" s="205"/>
      <c r="S187" s="205"/>
      <c r="T187" s="205"/>
      <c r="U187" s="205"/>
      <c r="V187" s="205"/>
      <c r="W187" s="205"/>
      <c r="X187" s="205"/>
      <c r="Y187" s="205"/>
    </row>
    <row r="188" spans="1:25" ht="12" customHeight="1" x14ac:dyDescent="0.2">
      <c r="A188" s="205"/>
      <c r="B188" s="401"/>
      <c r="C188" s="460"/>
      <c r="D188" s="403"/>
      <c r="E188" s="315"/>
      <c r="F188" s="205"/>
      <c r="G188" s="205"/>
      <c r="H188" s="205"/>
      <c r="I188" s="205"/>
      <c r="J188" s="205"/>
      <c r="K188" s="205"/>
      <c r="L188" s="205"/>
      <c r="M188" s="205"/>
      <c r="N188" s="205"/>
      <c r="O188" s="205"/>
      <c r="P188" s="205"/>
      <c r="Q188" s="205"/>
      <c r="R188" s="205"/>
      <c r="S188" s="205"/>
      <c r="T188" s="205"/>
      <c r="U188" s="205"/>
      <c r="V188" s="205"/>
      <c r="W188" s="205"/>
      <c r="X188" s="205"/>
      <c r="Y188" s="205"/>
    </row>
    <row r="189" spans="1:25" ht="12" customHeight="1" x14ac:dyDescent="0.2">
      <c r="A189" s="205"/>
      <c r="B189" s="401"/>
      <c r="C189" s="460"/>
      <c r="D189" s="403"/>
      <c r="E189" s="315"/>
      <c r="F189" s="205"/>
      <c r="G189" s="205"/>
      <c r="H189" s="205"/>
      <c r="I189" s="205"/>
      <c r="J189" s="205"/>
      <c r="K189" s="205"/>
      <c r="L189" s="205"/>
      <c r="M189" s="205"/>
      <c r="N189" s="205"/>
      <c r="O189" s="205"/>
      <c r="P189" s="205"/>
      <c r="Q189" s="205"/>
      <c r="R189" s="205"/>
      <c r="S189" s="205"/>
      <c r="T189" s="205"/>
      <c r="U189" s="205"/>
      <c r="V189" s="205"/>
      <c r="W189" s="205"/>
      <c r="X189" s="205"/>
      <c r="Y189" s="205"/>
    </row>
    <row r="190" spans="1:25" ht="12" customHeight="1" x14ac:dyDescent="0.2">
      <c r="A190" s="205"/>
      <c r="B190" s="401"/>
      <c r="C190" s="460"/>
      <c r="D190" s="403"/>
      <c r="E190" s="315"/>
      <c r="F190" s="205"/>
      <c r="G190" s="205"/>
      <c r="H190" s="205"/>
      <c r="I190" s="205"/>
      <c r="J190" s="205"/>
      <c r="K190" s="205"/>
      <c r="L190" s="205"/>
      <c r="M190" s="205"/>
      <c r="N190" s="205"/>
      <c r="O190" s="205"/>
      <c r="P190" s="205"/>
      <c r="Q190" s="205"/>
      <c r="R190" s="205"/>
      <c r="S190" s="205"/>
      <c r="T190" s="205"/>
      <c r="U190" s="205"/>
      <c r="V190" s="205"/>
      <c r="W190" s="205"/>
      <c r="X190" s="205"/>
      <c r="Y190" s="205"/>
    </row>
    <row r="191" spans="1:25" ht="12" customHeight="1" x14ac:dyDescent="0.2">
      <c r="A191" s="205"/>
      <c r="B191" s="401"/>
      <c r="C191" s="460"/>
      <c r="D191" s="403"/>
      <c r="E191" s="315"/>
      <c r="F191" s="205"/>
      <c r="G191" s="205"/>
      <c r="H191" s="205"/>
      <c r="I191" s="205"/>
      <c r="J191" s="205"/>
      <c r="K191" s="205"/>
      <c r="L191" s="205"/>
      <c r="M191" s="205"/>
      <c r="N191" s="205"/>
      <c r="O191" s="205"/>
      <c r="P191" s="205"/>
      <c r="Q191" s="205"/>
      <c r="R191" s="205"/>
      <c r="S191" s="205"/>
      <c r="T191" s="205"/>
      <c r="U191" s="205"/>
      <c r="V191" s="205"/>
      <c r="W191" s="205"/>
      <c r="X191" s="205"/>
      <c r="Y191" s="205"/>
    </row>
    <row r="192" spans="1:25" ht="12" customHeight="1" x14ac:dyDescent="0.2">
      <c r="A192" s="205"/>
      <c r="B192" s="401"/>
      <c r="C192" s="460"/>
      <c r="D192" s="403"/>
      <c r="E192" s="315"/>
      <c r="F192" s="205"/>
      <c r="G192" s="205"/>
      <c r="H192" s="205"/>
      <c r="I192" s="205"/>
      <c r="J192" s="205"/>
      <c r="K192" s="205"/>
      <c r="L192" s="205"/>
      <c r="M192" s="205"/>
      <c r="N192" s="205"/>
      <c r="O192" s="205"/>
      <c r="P192" s="205"/>
      <c r="Q192" s="205"/>
      <c r="R192" s="205"/>
      <c r="S192" s="205"/>
      <c r="T192" s="205"/>
      <c r="U192" s="205"/>
      <c r="V192" s="205"/>
      <c r="W192" s="205"/>
      <c r="X192" s="205"/>
      <c r="Y192" s="205"/>
    </row>
    <row r="193" spans="1:25" ht="12" customHeight="1" x14ac:dyDescent="0.2">
      <c r="A193" s="205"/>
      <c r="B193" s="401"/>
      <c r="C193" s="460"/>
      <c r="D193" s="403"/>
      <c r="E193" s="315"/>
      <c r="F193" s="205"/>
      <c r="G193" s="205"/>
      <c r="H193" s="205"/>
      <c r="I193" s="205"/>
      <c r="J193" s="205"/>
      <c r="K193" s="205"/>
      <c r="L193" s="205"/>
      <c r="M193" s="205"/>
      <c r="N193" s="205"/>
      <c r="O193" s="205"/>
      <c r="P193" s="205"/>
      <c r="Q193" s="205"/>
      <c r="R193" s="205"/>
      <c r="S193" s="205"/>
      <c r="T193" s="205"/>
      <c r="U193" s="205"/>
      <c r="V193" s="205"/>
      <c r="W193" s="205"/>
      <c r="X193" s="205"/>
      <c r="Y193" s="205"/>
    </row>
    <row r="194" spans="1:25" ht="12" customHeight="1" x14ac:dyDescent="0.2">
      <c r="A194" s="205"/>
      <c r="B194" s="401"/>
      <c r="C194" s="460"/>
      <c r="D194" s="403"/>
      <c r="E194" s="315"/>
      <c r="F194" s="205"/>
      <c r="G194" s="205"/>
      <c r="H194" s="205"/>
      <c r="I194" s="205"/>
      <c r="J194" s="205"/>
      <c r="K194" s="205"/>
      <c r="L194" s="205"/>
      <c r="M194" s="205"/>
      <c r="N194" s="205"/>
      <c r="O194" s="205"/>
      <c r="P194" s="205"/>
      <c r="Q194" s="205"/>
      <c r="R194" s="205"/>
      <c r="S194" s="205"/>
      <c r="T194" s="205"/>
      <c r="U194" s="205"/>
      <c r="V194" s="205"/>
      <c r="W194" s="205"/>
      <c r="X194" s="205"/>
      <c r="Y194" s="205"/>
    </row>
    <row r="195" spans="1:25" ht="12" customHeight="1" x14ac:dyDescent="0.2">
      <c r="A195" s="205"/>
      <c r="B195" s="401"/>
      <c r="C195" s="460"/>
      <c r="D195" s="403"/>
      <c r="E195" s="315"/>
      <c r="F195" s="205"/>
      <c r="G195" s="205"/>
      <c r="H195" s="205"/>
      <c r="I195" s="205"/>
      <c r="J195" s="205"/>
      <c r="K195" s="205"/>
      <c r="L195" s="205"/>
      <c r="M195" s="205"/>
      <c r="N195" s="205"/>
      <c r="O195" s="205"/>
      <c r="P195" s="205"/>
      <c r="Q195" s="205"/>
      <c r="R195" s="205"/>
      <c r="S195" s="205"/>
      <c r="T195" s="205"/>
      <c r="U195" s="205"/>
      <c r="V195" s="205"/>
      <c r="W195" s="205"/>
      <c r="X195" s="205"/>
      <c r="Y195" s="205"/>
    </row>
    <row r="196" spans="1:25" ht="12" customHeight="1" x14ac:dyDescent="0.2">
      <c r="A196" s="205"/>
      <c r="B196" s="401"/>
      <c r="C196" s="460"/>
      <c r="D196" s="403"/>
      <c r="E196" s="315"/>
      <c r="F196" s="205"/>
      <c r="G196" s="205"/>
      <c r="H196" s="205"/>
      <c r="I196" s="205"/>
      <c r="J196" s="205"/>
      <c r="K196" s="205"/>
      <c r="L196" s="205"/>
      <c r="M196" s="205"/>
      <c r="N196" s="205"/>
      <c r="O196" s="205"/>
      <c r="P196" s="205"/>
      <c r="Q196" s="205"/>
      <c r="R196" s="205"/>
      <c r="S196" s="205"/>
      <c r="T196" s="205"/>
      <c r="U196" s="205"/>
      <c r="V196" s="205"/>
      <c r="W196" s="205"/>
      <c r="X196" s="205"/>
      <c r="Y196" s="205"/>
    </row>
    <row r="197" spans="1:25" ht="12" customHeight="1" x14ac:dyDescent="0.2">
      <c r="A197" s="205"/>
      <c r="B197" s="401"/>
      <c r="C197" s="460"/>
      <c r="D197" s="403"/>
      <c r="E197" s="315"/>
      <c r="F197" s="205"/>
      <c r="G197" s="205"/>
      <c r="H197" s="205"/>
      <c r="I197" s="205"/>
      <c r="J197" s="205"/>
      <c r="K197" s="205"/>
      <c r="L197" s="205"/>
      <c r="M197" s="205"/>
      <c r="N197" s="205"/>
      <c r="O197" s="205"/>
      <c r="P197" s="205"/>
      <c r="Q197" s="205"/>
      <c r="R197" s="205"/>
      <c r="S197" s="205"/>
      <c r="T197" s="205"/>
      <c r="U197" s="205"/>
      <c r="V197" s="205"/>
      <c r="W197" s="205"/>
      <c r="X197" s="205"/>
      <c r="Y197" s="205"/>
    </row>
    <row r="198" spans="1:25" ht="12" customHeight="1" x14ac:dyDescent="0.2">
      <c r="A198" s="205"/>
      <c r="B198" s="401"/>
      <c r="C198" s="460"/>
      <c r="D198" s="403"/>
      <c r="E198" s="315"/>
      <c r="F198" s="205"/>
      <c r="G198" s="205"/>
      <c r="H198" s="205"/>
      <c r="I198" s="205"/>
      <c r="J198" s="205"/>
      <c r="K198" s="205"/>
      <c r="L198" s="205"/>
      <c r="M198" s="205"/>
      <c r="N198" s="205"/>
      <c r="O198" s="205"/>
      <c r="P198" s="205"/>
      <c r="Q198" s="205"/>
      <c r="R198" s="205"/>
      <c r="S198" s="205"/>
      <c r="T198" s="205"/>
      <c r="U198" s="205"/>
      <c r="V198" s="205"/>
      <c r="W198" s="205"/>
      <c r="X198" s="205"/>
      <c r="Y198" s="205"/>
    </row>
    <row r="199" spans="1:25" ht="12" customHeight="1" x14ac:dyDescent="0.2">
      <c r="A199" s="205"/>
      <c r="B199" s="401"/>
      <c r="C199" s="460"/>
      <c r="D199" s="403"/>
      <c r="E199" s="315"/>
      <c r="F199" s="205"/>
      <c r="G199" s="205"/>
      <c r="H199" s="205"/>
      <c r="I199" s="205"/>
      <c r="J199" s="205"/>
      <c r="K199" s="205"/>
      <c r="L199" s="205"/>
      <c r="M199" s="205"/>
      <c r="N199" s="205"/>
      <c r="O199" s="205"/>
      <c r="P199" s="205"/>
      <c r="Q199" s="205"/>
      <c r="R199" s="205"/>
      <c r="S199" s="205"/>
      <c r="T199" s="205"/>
      <c r="U199" s="205"/>
      <c r="V199" s="205"/>
      <c r="W199" s="205"/>
      <c r="X199" s="205"/>
      <c r="Y199" s="205"/>
    </row>
    <row r="200" spans="1:25" ht="12" customHeight="1" x14ac:dyDescent="0.2">
      <c r="A200" s="205"/>
      <c r="B200" s="401"/>
      <c r="C200" s="460"/>
      <c r="D200" s="403"/>
      <c r="E200" s="315"/>
      <c r="F200" s="205"/>
      <c r="G200" s="205"/>
      <c r="H200" s="205"/>
      <c r="I200" s="205"/>
      <c r="J200" s="205"/>
      <c r="K200" s="205"/>
      <c r="L200" s="205"/>
      <c r="M200" s="205"/>
      <c r="N200" s="205"/>
      <c r="O200" s="205"/>
      <c r="P200" s="205"/>
      <c r="Q200" s="205"/>
      <c r="R200" s="205"/>
      <c r="S200" s="205"/>
      <c r="T200" s="205"/>
      <c r="U200" s="205"/>
      <c r="V200" s="205"/>
      <c r="W200" s="205"/>
      <c r="X200" s="205"/>
      <c r="Y200" s="205"/>
    </row>
    <row r="201" spans="1:25" ht="12" customHeight="1" x14ac:dyDescent="0.2">
      <c r="A201" s="205"/>
      <c r="B201" s="401"/>
      <c r="C201" s="460"/>
      <c r="D201" s="403"/>
      <c r="E201" s="315"/>
      <c r="F201" s="205"/>
      <c r="G201" s="205"/>
      <c r="H201" s="205"/>
      <c r="I201" s="205"/>
      <c r="J201" s="205"/>
      <c r="K201" s="205"/>
      <c r="L201" s="205"/>
      <c r="M201" s="205"/>
      <c r="N201" s="205"/>
      <c r="O201" s="205"/>
      <c r="P201" s="205"/>
      <c r="Q201" s="205"/>
      <c r="R201" s="205"/>
      <c r="S201" s="205"/>
      <c r="T201" s="205"/>
      <c r="U201" s="205"/>
      <c r="V201" s="205"/>
      <c r="W201" s="205"/>
      <c r="X201" s="205"/>
      <c r="Y201" s="205"/>
    </row>
    <row r="202" spans="1:25" ht="12" customHeight="1" x14ac:dyDescent="0.2">
      <c r="A202" s="205"/>
      <c r="B202" s="401"/>
      <c r="C202" s="460"/>
      <c r="D202" s="403"/>
      <c r="E202" s="315"/>
      <c r="F202" s="205"/>
      <c r="G202" s="205"/>
      <c r="H202" s="205"/>
      <c r="I202" s="205"/>
      <c r="J202" s="205"/>
      <c r="K202" s="205"/>
      <c r="L202" s="205"/>
      <c r="M202" s="205"/>
      <c r="N202" s="205"/>
      <c r="O202" s="205"/>
      <c r="P202" s="205"/>
      <c r="Q202" s="205"/>
      <c r="R202" s="205"/>
      <c r="S202" s="205"/>
      <c r="T202" s="205"/>
      <c r="U202" s="205"/>
      <c r="V202" s="205"/>
      <c r="W202" s="205"/>
      <c r="X202" s="205"/>
      <c r="Y202" s="205"/>
    </row>
    <row r="203" spans="1:25" ht="12" customHeight="1" x14ac:dyDescent="0.2">
      <c r="A203" s="205"/>
      <c r="B203" s="401"/>
      <c r="C203" s="460"/>
      <c r="D203" s="403"/>
      <c r="E203" s="315"/>
      <c r="F203" s="205"/>
      <c r="G203" s="205"/>
      <c r="H203" s="205"/>
      <c r="I203" s="205"/>
      <c r="J203" s="205"/>
      <c r="K203" s="205"/>
      <c r="L203" s="205"/>
      <c r="M203" s="205"/>
      <c r="N203" s="205"/>
      <c r="O203" s="205"/>
      <c r="P203" s="205"/>
      <c r="Q203" s="205"/>
      <c r="R203" s="205"/>
      <c r="S203" s="205"/>
      <c r="T203" s="205"/>
      <c r="U203" s="205"/>
      <c r="V203" s="205"/>
      <c r="W203" s="205"/>
      <c r="X203" s="205"/>
      <c r="Y203" s="205"/>
    </row>
    <row r="204" spans="1:25" ht="12" customHeight="1" x14ac:dyDescent="0.2">
      <c r="A204" s="205"/>
      <c r="B204" s="401"/>
      <c r="C204" s="460"/>
      <c r="D204" s="403"/>
      <c r="E204" s="315"/>
      <c r="F204" s="205"/>
      <c r="G204" s="205"/>
      <c r="H204" s="205"/>
      <c r="I204" s="205"/>
      <c r="J204" s="205"/>
      <c r="K204" s="205"/>
      <c r="L204" s="205"/>
      <c r="M204" s="205"/>
      <c r="N204" s="205"/>
      <c r="O204" s="205"/>
      <c r="P204" s="205"/>
      <c r="Q204" s="205"/>
      <c r="R204" s="205"/>
      <c r="S204" s="205"/>
      <c r="T204" s="205"/>
      <c r="U204" s="205"/>
      <c r="V204" s="205"/>
      <c r="W204" s="205"/>
      <c r="X204" s="205"/>
      <c r="Y204" s="205"/>
    </row>
    <row r="205" spans="1:25" ht="12" customHeight="1" x14ac:dyDescent="0.2">
      <c r="A205" s="205"/>
      <c r="B205" s="401"/>
      <c r="C205" s="460"/>
      <c r="D205" s="403"/>
      <c r="E205" s="315"/>
      <c r="F205" s="205"/>
      <c r="G205" s="205"/>
      <c r="H205" s="205"/>
      <c r="I205" s="205"/>
      <c r="J205" s="205"/>
      <c r="K205" s="205"/>
      <c r="L205" s="205"/>
      <c r="M205" s="205"/>
      <c r="N205" s="205"/>
      <c r="O205" s="205"/>
      <c r="P205" s="205"/>
      <c r="Q205" s="205"/>
      <c r="R205" s="205"/>
      <c r="S205" s="205"/>
      <c r="T205" s="205"/>
      <c r="U205" s="205"/>
      <c r="V205" s="205"/>
      <c r="W205" s="205"/>
      <c r="X205" s="205"/>
      <c r="Y205" s="205"/>
    </row>
    <row r="206" spans="1:25" ht="12" customHeight="1" x14ac:dyDescent="0.2">
      <c r="A206" s="205"/>
      <c r="B206" s="401"/>
      <c r="C206" s="460"/>
      <c r="D206" s="403"/>
      <c r="E206" s="315"/>
      <c r="F206" s="205"/>
      <c r="G206" s="205"/>
      <c r="H206" s="205"/>
      <c r="I206" s="205"/>
      <c r="J206" s="205"/>
      <c r="K206" s="205"/>
      <c r="L206" s="205"/>
      <c r="M206" s="205"/>
      <c r="N206" s="205"/>
      <c r="O206" s="205"/>
      <c r="P206" s="205"/>
      <c r="Q206" s="205"/>
      <c r="R206" s="205"/>
      <c r="S206" s="205"/>
      <c r="T206" s="205"/>
      <c r="U206" s="205"/>
      <c r="V206" s="205"/>
      <c r="W206" s="205"/>
      <c r="X206" s="205"/>
      <c r="Y206" s="205"/>
    </row>
    <row r="207" spans="1:25" ht="12" customHeight="1" x14ac:dyDescent="0.2">
      <c r="A207" s="205"/>
      <c r="B207" s="401"/>
      <c r="C207" s="460"/>
      <c r="D207" s="403"/>
      <c r="E207" s="315"/>
      <c r="F207" s="205"/>
      <c r="G207" s="205"/>
      <c r="H207" s="205"/>
      <c r="I207" s="205"/>
      <c r="J207" s="205"/>
      <c r="K207" s="205"/>
      <c r="L207" s="205"/>
      <c r="M207" s="205"/>
      <c r="N207" s="205"/>
      <c r="O207" s="205"/>
      <c r="P207" s="205"/>
      <c r="Q207" s="205"/>
      <c r="R207" s="205"/>
      <c r="S207" s="205"/>
      <c r="T207" s="205"/>
      <c r="U207" s="205"/>
      <c r="V207" s="205"/>
      <c r="W207" s="205"/>
      <c r="X207" s="205"/>
      <c r="Y207" s="205"/>
    </row>
    <row r="208" spans="1:25" ht="12" customHeight="1" x14ac:dyDescent="0.2">
      <c r="A208" s="205"/>
      <c r="B208" s="401"/>
      <c r="C208" s="460"/>
      <c r="D208" s="403"/>
      <c r="E208" s="315"/>
      <c r="F208" s="205"/>
      <c r="G208" s="205"/>
      <c r="H208" s="205"/>
      <c r="I208" s="205"/>
      <c r="J208" s="205"/>
      <c r="K208" s="205"/>
      <c r="L208" s="205"/>
      <c r="M208" s="205"/>
      <c r="N208" s="205"/>
      <c r="O208" s="205"/>
      <c r="P208" s="205"/>
      <c r="Q208" s="205"/>
      <c r="R208" s="205"/>
      <c r="S208" s="205"/>
      <c r="T208" s="205"/>
      <c r="U208" s="205"/>
      <c r="V208" s="205"/>
      <c r="W208" s="205"/>
      <c r="X208" s="205"/>
      <c r="Y208" s="205"/>
    </row>
    <row r="209" spans="1:25" ht="12" customHeight="1" x14ac:dyDescent="0.2">
      <c r="A209" s="205"/>
      <c r="B209" s="401"/>
      <c r="C209" s="460"/>
      <c r="D209" s="403"/>
      <c r="E209" s="315"/>
      <c r="F209" s="205"/>
      <c r="G209" s="205"/>
      <c r="H209" s="205"/>
      <c r="I209" s="205"/>
      <c r="J209" s="205"/>
      <c r="K209" s="205"/>
      <c r="L209" s="205"/>
      <c r="M209" s="205"/>
      <c r="N209" s="205"/>
      <c r="O209" s="205"/>
      <c r="P209" s="205"/>
      <c r="Q209" s="205"/>
      <c r="R209" s="205"/>
      <c r="S209" s="205"/>
      <c r="T209" s="205"/>
      <c r="U209" s="205"/>
      <c r="V209" s="205"/>
      <c r="W209" s="205"/>
      <c r="X209" s="205"/>
      <c r="Y209" s="205"/>
    </row>
    <row r="210" spans="1:25" ht="12" customHeight="1" x14ac:dyDescent="0.2">
      <c r="A210" s="205"/>
      <c r="B210" s="401"/>
      <c r="C210" s="460"/>
      <c r="D210" s="403"/>
      <c r="E210" s="315"/>
      <c r="F210" s="205"/>
      <c r="G210" s="205"/>
      <c r="H210" s="205"/>
      <c r="I210" s="205"/>
      <c r="J210" s="205"/>
      <c r="K210" s="205"/>
      <c r="L210" s="205"/>
      <c r="M210" s="205"/>
      <c r="N210" s="205"/>
      <c r="O210" s="205"/>
      <c r="P210" s="205"/>
      <c r="Q210" s="205"/>
      <c r="R210" s="205"/>
      <c r="S210" s="205"/>
      <c r="T210" s="205"/>
      <c r="U210" s="205"/>
      <c r="V210" s="205"/>
      <c r="W210" s="205"/>
      <c r="X210" s="205"/>
      <c r="Y210" s="205"/>
    </row>
    <row r="211" spans="1:25" ht="12" customHeight="1" x14ac:dyDescent="0.2">
      <c r="A211" s="205"/>
      <c r="B211" s="401"/>
      <c r="C211" s="460"/>
      <c r="D211" s="403"/>
      <c r="E211" s="315"/>
      <c r="F211" s="205"/>
      <c r="G211" s="205"/>
      <c r="H211" s="205"/>
      <c r="I211" s="205"/>
      <c r="J211" s="205"/>
      <c r="K211" s="205"/>
      <c r="L211" s="205"/>
      <c r="M211" s="205"/>
      <c r="N211" s="205"/>
      <c r="O211" s="205"/>
      <c r="P211" s="205"/>
      <c r="Q211" s="205"/>
      <c r="R211" s="205"/>
      <c r="S211" s="205"/>
      <c r="T211" s="205"/>
      <c r="U211" s="205"/>
      <c r="V211" s="205"/>
      <c r="W211" s="205"/>
      <c r="X211" s="205"/>
      <c r="Y211" s="205"/>
    </row>
    <row r="212" spans="1:25" ht="12" customHeight="1" x14ac:dyDescent="0.2">
      <c r="A212" s="205"/>
      <c r="B212" s="401"/>
      <c r="C212" s="460"/>
      <c r="D212" s="403"/>
      <c r="E212" s="315"/>
      <c r="F212" s="205"/>
      <c r="G212" s="205"/>
      <c r="H212" s="205"/>
      <c r="I212" s="205"/>
      <c r="J212" s="205"/>
      <c r="K212" s="205"/>
      <c r="L212" s="205"/>
      <c r="M212" s="205"/>
      <c r="N212" s="205"/>
      <c r="O212" s="205"/>
      <c r="P212" s="205"/>
      <c r="Q212" s="205"/>
      <c r="R212" s="205"/>
      <c r="S212" s="205"/>
      <c r="T212" s="205"/>
      <c r="U212" s="205"/>
      <c r="V212" s="205"/>
      <c r="W212" s="205"/>
      <c r="X212" s="205"/>
      <c r="Y212" s="205"/>
    </row>
    <row r="213" spans="1:25" ht="12" customHeight="1" x14ac:dyDescent="0.2">
      <c r="A213" s="205"/>
      <c r="B213" s="401"/>
      <c r="C213" s="460"/>
      <c r="D213" s="403"/>
      <c r="E213" s="315"/>
      <c r="F213" s="205"/>
      <c r="G213" s="205"/>
      <c r="H213" s="205"/>
      <c r="I213" s="205"/>
      <c r="J213" s="205"/>
      <c r="K213" s="205"/>
      <c r="L213" s="205"/>
      <c r="M213" s="205"/>
      <c r="N213" s="205"/>
      <c r="O213" s="205"/>
      <c r="P213" s="205"/>
      <c r="Q213" s="205"/>
      <c r="R213" s="205"/>
      <c r="S213" s="205"/>
      <c r="T213" s="205"/>
      <c r="U213" s="205"/>
      <c r="V213" s="205"/>
      <c r="W213" s="205"/>
      <c r="X213" s="205"/>
      <c r="Y213" s="205"/>
    </row>
    <row r="214" spans="1:25" ht="12" customHeight="1" x14ac:dyDescent="0.2">
      <c r="A214" s="205"/>
      <c r="B214" s="401"/>
      <c r="C214" s="460"/>
      <c r="D214" s="403"/>
      <c r="E214" s="315"/>
      <c r="F214" s="205"/>
      <c r="G214" s="205"/>
      <c r="H214" s="205"/>
      <c r="I214" s="205"/>
      <c r="J214" s="205"/>
      <c r="K214" s="205"/>
      <c r="L214" s="205"/>
      <c r="M214" s="205"/>
      <c r="N214" s="205"/>
      <c r="O214" s="205"/>
      <c r="P214" s="205"/>
      <c r="Q214" s="205"/>
      <c r="R214" s="205"/>
      <c r="S214" s="205"/>
      <c r="T214" s="205"/>
      <c r="U214" s="205"/>
      <c r="V214" s="205"/>
      <c r="W214" s="205"/>
      <c r="X214" s="205"/>
      <c r="Y214" s="205"/>
    </row>
    <row r="215" spans="1:25" ht="12" customHeight="1" x14ac:dyDescent="0.2">
      <c r="A215" s="205"/>
      <c r="B215" s="401"/>
      <c r="C215" s="460"/>
      <c r="D215" s="403"/>
      <c r="E215" s="315"/>
      <c r="F215" s="205"/>
      <c r="G215" s="205"/>
      <c r="H215" s="205"/>
      <c r="I215" s="205"/>
      <c r="J215" s="205"/>
      <c r="K215" s="205"/>
      <c r="L215" s="205"/>
      <c r="M215" s="205"/>
      <c r="N215" s="205"/>
      <c r="O215" s="205"/>
      <c r="P215" s="205"/>
      <c r="Q215" s="205"/>
      <c r="R215" s="205"/>
      <c r="S215" s="205"/>
      <c r="T215" s="205"/>
      <c r="U215" s="205"/>
      <c r="V215" s="205"/>
      <c r="W215" s="205"/>
      <c r="X215" s="205"/>
      <c r="Y215" s="205"/>
    </row>
    <row r="216" spans="1:25" ht="12" customHeight="1" x14ac:dyDescent="0.2">
      <c r="A216" s="205"/>
      <c r="B216" s="401"/>
      <c r="C216" s="460"/>
      <c r="D216" s="403"/>
      <c r="E216" s="315"/>
      <c r="F216" s="205"/>
      <c r="G216" s="205"/>
      <c r="H216" s="205"/>
      <c r="I216" s="205"/>
      <c r="J216" s="205"/>
      <c r="K216" s="205"/>
      <c r="L216" s="205"/>
      <c r="M216" s="205"/>
      <c r="N216" s="205"/>
      <c r="O216" s="205"/>
      <c r="P216" s="205"/>
      <c r="Q216" s="205"/>
      <c r="R216" s="205"/>
      <c r="S216" s="205"/>
      <c r="T216" s="205"/>
      <c r="U216" s="205"/>
      <c r="V216" s="205"/>
      <c r="W216" s="205"/>
      <c r="X216" s="205"/>
      <c r="Y216" s="205"/>
    </row>
    <row r="217" spans="1:25" ht="12" customHeight="1" x14ac:dyDescent="0.2">
      <c r="A217" s="205"/>
      <c r="B217" s="401"/>
      <c r="C217" s="460"/>
      <c r="D217" s="403"/>
      <c r="E217" s="315"/>
      <c r="F217" s="205"/>
      <c r="G217" s="205"/>
      <c r="H217" s="205"/>
      <c r="I217" s="205"/>
      <c r="J217" s="205"/>
      <c r="K217" s="205"/>
      <c r="L217" s="205"/>
      <c r="M217" s="205"/>
      <c r="N217" s="205"/>
      <c r="O217" s="205"/>
      <c r="P217" s="205"/>
      <c r="Q217" s="205"/>
      <c r="R217" s="205"/>
      <c r="S217" s="205"/>
      <c r="T217" s="205"/>
      <c r="U217" s="205"/>
      <c r="V217" s="205"/>
      <c r="W217" s="205"/>
      <c r="X217" s="205"/>
      <c r="Y217" s="205"/>
    </row>
    <row r="218" spans="1:25" ht="12" customHeight="1" x14ac:dyDescent="0.2">
      <c r="A218" s="205"/>
      <c r="B218" s="401"/>
      <c r="C218" s="460"/>
      <c r="D218" s="403"/>
      <c r="E218" s="315"/>
      <c r="F218" s="205"/>
      <c r="G218" s="205"/>
      <c r="H218" s="205"/>
      <c r="I218" s="205"/>
      <c r="J218" s="205"/>
      <c r="K218" s="205"/>
      <c r="L218" s="205"/>
      <c r="M218" s="205"/>
      <c r="N218" s="205"/>
      <c r="O218" s="205"/>
      <c r="P218" s="205"/>
      <c r="Q218" s="205"/>
      <c r="R218" s="205"/>
      <c r="S218" s="205"/>
      <c r="T218" s="205"/>
      <c r="U218" s="205"/>
      <c r="V218" s="205"/>
      <c r="W218" s="205"/>
      <c r="X218" s="205"/>
      <c r="Y218" s="205"/>
    </row>
    <row r="219" spans="1:25" ht="12" customHeight="1" x14ac:dyDescent="0.2">
      <c r="A219" s="205"/>
      <c r="B219" s="401"/>
      <c r="C219" s="460"/>
      <c r="D219" s="403"/>
      <c r="E219" s="315"/>
      <c r="F219" s="205"/>
      <c r="G219" s="205"/>
      <c r="H219" s="205"/>
      <c r="I219" s="205"/>
      <c r="J219" s="205"/>
      <c r="K219" s="205"/>
      <c r="L219" s="205"/>
      <c r="M219" s="205"/>
      <c r="N219" s="205"/>
      <c r="O219" s="205"/>
      <c r="P219" s="205"/>
      <c r="Q219" s="205"/>
      <c r="R219" s="205"/>
      <c r="S219" s="205"/>
      <c r="T219" s="205"/>
      <c r="U219" s="205"/>
      <c r="V219" s="205"/>
      <c r="W219" s="205"/>
      <c r="X219" s="205"/>
      <c r="Y219" s="205"/>
    </row>
    <row r="220" spans="1:25" ht="12" customHeight="1" x14ac:dyDescent="0.2">
      <c r="A220" s="205"/>
      <c r="B220" s="401"/>
      <c r="C220" s="460"/>
      <c r="D220" s="403"/>
      <c r="E220" s="315"/>
      <c r="F220" s="205"/>
      <c r="G220" s="205"/>
      <c r="H220" s="205"/>
      <c r="I220" s="205"/>
      <c r="J220" s="205"/>
      <c r="K220" s="205"/>
      <c r="L220" s="205"/>
      <c r="M220" s="205"/>
      <c r="N220" s="205"/>
      <c r="O220" s="205"/>
      <c r="P220" s="205"/>
      <c r="Q220" s="205"/>
      <c r="R220" s="205"/>
      <c r="S220" s="205"/>
      <c r="T220" s="205"/>
      <c r="U220" s="205"/>
      <c r="V220" s="205"/>
      <c r="W220" s="205"/>
      <c r="X220" s="205"/>
      <c r="Y220" s="205"/>
    </row>
    <row r="221" spans="1:25" ht="12" customHeight="1" x14ac:dyDescent="0.2">
      <c r="A221" s="205"/>
      <c r="B221" s="401"/>
      <c r="C221" s="460"/>
      <c r="D221" s="403"/>
      <c r="E221" s="315"/>
      <c r="F221" s="205"/>
      <c r="G221" s="205"/>
      <c r="H221" s="205"/>
      <c r="I221" s="205"/>
      <c r="J221" s="205"/>
      <c r="K221" s="205"/>
      <c r="L221" s="205"/>
      <c r="M221" s="205"/>
      <c r="N221" s="205"/>
      <c r="O221" s="205"/>
      <c r="P221" s="205"/>
      <c r="Q221" s="205"/>
      <c r="R221" s="205"/>
      <c r="S221" s="205"/>
      <c r="T221" s="205"/>
      <c r="U221" s="205"/>
      <c r="V221" s="205"/>
      <c r="W221" s="205"/>
      <c r="X221" s="205"/>
      <c r="Y221" s="205"/>
    </row>
    <row r="222" spans="1:25" ht="12" customHeight="1" x14ac:dyDescent="0.2">
      <c r="A222" s="205"/>
      <c r="B222" s="401"/>
      <c r="C222" s="460"/>
      <c r="D222" s="403"/>
      <c r="E222" s="315"/>
      <c r="F222" s="205"/>
      <c r="G222" s="205"/>
      <c r="H222" s="205"/>
      <c r="I222" s="205"/>
      <c r="J222" s="205"/>
      <c r="K222" s="205"/>
      <c r="L222" s="205"/>
      <c r="M222" s="205"/>
      <c r="N222" s="205"/>
      <c r="O222" s="205"/>
      <c r="P222" s="205"/>
      <c r="Q222" s="205"/>
      <c r="R222" s="205"/>
      <c r="S222" s="205"/>
      <c r="T222" s="205"/>
      <c r="U222" s="205"/>
      <c r="V222" s="205"/>
      <c r="W222" s="205"/>
      <c r="X222" s="205"/>
      <c r="Y222" s="205"/>
    </row>
    <row r="223" spans="1:25" ht="12" customHeight="1" x14ac:dyDescent="0.2">
      <c r="A223" s="205"/>
      <c r="B223" s="401"/>
      <c r="C223" s="460"/>
      <c r="D223" s="403"/>
      <c r="E223" s="315"/>
      <c r="F223" s="205"/>
      <c r="G223" s="205"/>
      <c r="H223" s="205"/>
      <c r="I223" s="205"/>
      <c r="J223" s="205"/>
      <c r="K223" s="205"/>
      <c r="L223" s="205"/>
      <c r="M223" s="205"/>
      <c r="N223" s="205"/>
      <c r="O223" s="205"/>
      <c r="P223" s="205"/>
      <c r="Q223" s="205"/>
      <c r="R223" s="205"/>
      <c r="S223" s="205"/>
      <c r="T223" s="205"/>
      <c r="U223" s="205"/>
      <c r="V223" s="205"/>
      <c r="W223" s="205"/>
      <c r="X223" s="205"/>
      <c r="Y223" s="205"/>
    </row>
    <row r="224" spans="1:25" ht="12" customHeight="1" x14ac:dyDescent="0.2">
      <c r="A224" s="205"/>
      <c r="B224" s="401"/>
      <c r="C224" s="460"/>
      <c r="D224" s="403"/>
      <c r="E224" s="315"/>
      <c r="F224" s="205"/>
      <c r="G224" s="205"/>
      <c r="H224" s="205"/>
      <c r="I224" s="205"/>
      <c r="J224" s="205"/>
      <c r="K224" s="205"/>
      <c r="L224" s="205"/>
      <c r="M224" s="205"/>
      <c r="N224" s="205"/>
      <c r="O224" s="205"/>
      <c r="P224" s="205"/>
      <c r="Q224" s="205"/>
      <c r="R224" s="205"/>
      <c r="S224" s="205"/>
      <c r="T224" s="205"/>
      <c r="U224" s="205"/>
      <c r="V224" s="205"/>
      <c r="W224" s="205"/>
      <c r="X224" s="205"/>
      <c r="Y224" s="205"/>
    </row>
    <row r="225" spans="1:25" ht="12" customHeight="1" x14ac:dyDescent="0.2">
      <c r="A225" s="205"/>
      <c r="B225" s="401"/>
      <c r="C225" s="460"/>
      <c r="D225" s="403"/>
      <c r="E225" s="315"/>
      <c r="F225" s="205"/>
      <c r="G225" s="205"/>
      <c r="H225" s="205"/>
      <c r="I225" s="205"/>
      <c r="J225" s="205"/>
      <c r="K225" s="205"/>
      <c r="L225" s="205"/>
      <c r="M225" s="205"/>
      <c r="N225" s="205"/>
      <c r="O225" s="205"/>
      <c r="P225" s="205"/>
      <c r="Q225" s="205"/>
      <c r="R225" s="205"/>
      <c r="S225" s="205"/>
      <c r="T225" s="205"/>
      <c r="U225" s="205"/>
      <c r="V225" s="205"/>
      <c r="W225" s="205"/>
      <c r="X225" s="205"/>
      <c r="Y225" s="205"/>
    </row>
    <row r="226" spans="1:25" ht="12" customHeight="1" x14ac:dyDescent="0.2">
      <c r="A226" s="205"/>
      <c r="B226" s="401"/>
      <c r="C226" s="460"/>
      <c r="D226" s="403"/>
      <c r="E226" s="315"/>
      <c r="F226" s="205"/>
      <c r="G226" s="205"/>
      <c r="H226" s="205"/>
      <c r="I226" s="205"/>
      <c r="J226" s="205"/>
      <c r="K226" s="205"/>
      <c r="L226" s="205"/>
      <c r="M226" s="205"/>
      <c r="N226" s="205"/>
      <c r="O226" s="205"/>
      <c r="P226" s="205"/>
      <c r="Q226" s="205"/>
      <c r="R226" s="205"/>
      <c r="S226" s="205"/>
      <c r="T226" s="205"/>
      <c r="U226" s="205"/>
      <c r="V226" s="205"/>
      <c r="W226" s="205"/>
      <c r="X226" s="205"/>
      <c r="Y226" s="205"/>
    </row>
    <row r="227" spans="1:25" ht="12" customHeight="1" x14ac:dyDescent="0.2">
      <c r="A227" s="205"/>
      <c r="B227" s="401"/>
      <c r="C227" s="460"/>
      <c r="D227" s="403"/>
      <c r="E227" s="315"/>
      <c r="F227" s="205"/>
      <c r="G227" s="205"/>
      <c r="H227" s="205"/>
      <c r="I227" s="205"/>
      <c r="J227" s="205"/>
      <c r="K227" s="205"/>
      <c r="L227" s="205"/>
      <c r="M227" s="205"/>
      <c r="N227" s="205"/>
      <c r="O227" s="205"/>
      <c r="P227" s="205"/>
      <c r="Q227" s="205"/>
      <c r="R227" s="205"/>
      <c r="S227" s="205"/>
      <c r="T227" s="205"/>
      <c r="U227" s="205"/>
      <c r="V227" s="205"/>
      <c r="W227" s="205"/>
      <c r="X227" s="205"/>
      <c r="Y227" s="205"/>
    </row>
    <row r="228" spans="1:25" ht="12" customHeight="1" x14ac:dyDescent="0.2">
      <c r="A228" s="205"/>
      <c r="B228" s="401"/>
      <c r="C228" s="460"/>
      <c r="D228" s="403"/>
      <c r="E228" s="315"/>
      <c r="F228" s="205"/>
      <c r="G228" s="205"/>
      <c r="H228" s="205"/>
      <c r="I228" s="205"/>
      <c r="J228" s="205"/>
      <c r="K228" s="205"/>
      <c r="L228" s="205"/>
      <c r="M228" s="205"/>
      <c r="N228" s="205"/>
      <c r="O228" s="205"/>
      <c r="P228" s="205"/>
      <c r="Q228" s="205"/>
      <c r="R228" s="205"/>
      <c r="S228" s="205"/>
      <c r="T228" s="205"/>
      <c r="U228" s="205"/>
      <c r="V228" s="205"/>
      <c r="W228" s="205"/>
      <c r="X228" s="205"/>
      <c r="Y228" s="205"/>
    </row>
    <row r="229" spans="1:25" ht="12" customHeight="1" x14ac:dyDescent="0.2">
      <c r="A229" s="205"/>
      <c r="B229" s="401"/>
      <c r="C229" s="460"/>
      <c r="D229" s="403"/>
      <c r="E229" s="315"/>
      <c r="F229" s="205"/>
      <c r="G229" s="205"/>
      <c r="H229" s="205"/>
      <c r="I229" s="205"/>
      <c r="J229" s="205"/>
      <c r="K229" s="205"/>
      <c r="L229" s="205"/>
      <c r="M229" s="205"/>
      <c r="N229" s="205"/>
      <c r="O229" s="205"/>
      <c r="P229" s="205"/>
      <c r="Q229" s="205"/>
      <c r="R229" s="205"/>
      <c r="S229" s="205"/>
      <c r="T229" s="205"/>
      <c r="U229" s="205"/>
      <c r="V229" s="205"/>
      <c r="W229" s="205"/>
      <c r="X229" s="205"/>
      <c r="Y229" s="205"/>
    </row>
    <row r="230" spans="1:25" ht="12" customHeight="1" x14ac:dyDescent="0.2">
      <c r="A230" s="205"/>
      <c r="B230" s="401"/>
      <c r="C230" s="460"/>
      <c r="D230" s="403"/>
      <c r="E230" s="315"/>
      <c r="F230" s="205"/>
      <c r="G230" s="205"/>
      <c r="H230" s="205"/>
      <c r="I230" s="205"/>
      <c r="J230" s="205"/>
      <c r="K230" s="205"/>
      <c r="L230" s="205"/>
      <c r="M230" s="205"/>
      <c r="N230" s="205"/>
      <c r="O230" s="205"/>
      <c r="P230" s="205"/>
      <c r="Q230" s="205"/>
      <c r="R230" s="205"/>
      <c r="S230" s="205"/>
      <c r="T230" s="205"/>
      <c r="U230" s="205"/>
      <c r="V230" s="205"/>
      <c r="W230" s="205"/>
      <c r="X230" s="205"/>
      <c r="Y230" s="205"/>
    </row>
    <row r="231" spans="1:25" ht="12" customHeight="1" x14ac:dyDescent="0.2">
      <c r="A231" s="205"/>
      <c r="B231" s="401"/>
      <c r="C231" s="460"/>
      <c r="D231" s="403"/>
      <c r="E231" s="315"/>
      <c r="F231" s="205"/>
      <c r="G231" s="205"/>
      <c r="H231" s="205"/>
      <c r="I231" s="205"/>
      <c r="J231" s="205"/>
      <c r="K231" s="205"/>
      <c r="L231" s="205"/>
      <c r="M231" s="205"/>
      <c r="N231" s="205"/>
      <c r="O231" s="205"/>
      <c r="P231" s="205"/>
      <c r="Q231" s="205"/>
      <c r="R231" s="205"/>
      <c r="S231" s="205"/>
      <c r="T231" s="205"/>
      <c r="U231" s="205"/>
      <c r="V231" s="205"/>
      <c r="W231" s="205"/>
      <c r="X231" s="205"/>
      <c r="Y231" s="205"/>
    </row>
    <row r="232" spans="1:25" ht="12" customHeight="1" x14ac:dyDescent="0.2">
      <c r="A232" s="205"/>
      <c r="B232" s="401"/>
      <c r="C232" s="460"/>
      <c r="D232" s="403"/>
      <c r="E232" s="315"/>
      <c r="F232" s="205"/>
      <c r="G232" s="205"/>
      <c r="H232" s="205"/>
      <c r="I232" s="205"/>
      <c r="J232" s="205"/>
      <c r="K232" s="205"/>
      <c r="L232" s="205"/>
      <c r="M232" s="205"/>
      <c r="N232" s="205"/>
      <c r="O232" s="205"/>
      <c r="P232" s="205"/>
      <c r="Q232" s="205"/>
      <c r="R232" s="205"/>
      <c r="S232" s="205"/>
      <c r="T232" s="205"/>
      <c r="U232" s="205"/>
      <c r="V232" s="205"/>
      <c r="W232" s="205"/>
      <c r="X232" s="205"/>
      <c r="Y232" s="205"/>
    </row>
    <row r="233" spans="1:25" ht="12" customHeight="1" x14ac:dyDescent="0.2">
      <c r="A233" s="205"/>
      <c r="B233" s="401"/>
      <c r="C233" s="460"/>
      <c r="D233" s="403"/>
      <c r="E233" s="315"/>
      <c r="F233" s="205"/>
      <c r="G233" s="205"/>
      <c r="H233" s="205"/>
      <c r="I233" s="205"/>
      <c r="J233" s="205"/>
      <c r="K233" s="205"/>
      <c r="L233" s="205"/>
      <c r="M233" s="205"/>
      <c r="N233" s="205"/>
      <c r="O233" s="205"/>
      <c r="P233" s="205"/>
      <c r="Q233" s="205"/>
      <c r="R233" s="205"/>
      <c r="S233" s="205"/>
      <c r="T233" s="205"/>
      <c r="U233" s="205"/>
      <c r="V233" s="205"/>
      <c r="W233" s="205"/>
      <c r="X233" s="205"/>
      <c r="Y233" s="205"/>
    </row>
    <row r="234" spans="1:25" ht="12" customHeight="1" x14ac:dyDescent="0.2">
      <c r="A234" s="205"/>
      <c r="B234" s="401"/>
      <c r="C234" s="460"/>
      <c r="D234" s="403"/>
      <c r="E234" s="315"/>
      <c r="F234" s="205"/>
      <c r="G234" s="205"/>
      <c r="H234" s="205"/>
      <c r="I234" s="205"/>
      <c r="J234" s="205"/>
      <c r="K234" s="205"/>
      <c r="L234" s="205"/>
      <c r="M234" s="205"/>
      <c r="N234" s="205"/>
      <c r="O234" s="205"/>
      <c r="P234" s="205"/>
      <c r="Q234" s="205"/>
      <c r="R234" s="205"/>
      <c r="S234" s="205"/>
      <c r="T234" s="205"/>
      <c r="U234" s="205"/>
      <c r="V234" s="205"/>
      <c r="W234" s="205"/>
      <c r="X234" s="205"/>
      <c r="Y234" s="205"/>
    </row>
    <row r="235" spans="1:25" ht="12" customHeight="1" x14ac:dyDescent="0.2">
      <c r="A235" s="205"/>
      <c r="B235" s="401"/>
      <c r="C235" s="460"/>
      <c r="D235" s="403"/>
      <c r="E235" s="315"/>
      <c r="F235" s="205"/>
      <c r="G235" s="205"/>
      <c r="H235" s="205"/>
      <c r="I235" s="205"/>
      <c r="J235" s="205"/>
      <c r="K235" s="205"/>
      <c r="L235" s="205"/>
      <c r="M235" s="205"/>
      <c r="N235" s="205"/>
      <c r="O235" s="205"/>
      <c r="P235" s="205"/>
      <c r="Q235" s="205"/>
      <c r="R235" s="205"/>
      <c r="S235" s="205"/>
      <c r="T235" s="205"/>
      <c r="U235" s="205"/>
      <c r="V235" s="205"/>
      <c r="W235" s="205"/>
      <c r="X235" s="205"/>
      <c r="Y235" s="205"/>
    </row>
    <row r="236" spans="1:25" ht="12" customHeight="1" x14ac:dyDescent="0.2">
      <c r="A236" s="205"/>
      <c r="B236" s="401"/>
      <c r="C236" s="460"/>
      <c r="D236" s="403"/>
      <c r="E236" s="315"/>
      <c r="F236" s="205"/>
      <c r="G236" s="205"/>
      <c r="H236" s="205"/>
      <c r="I236" s="205"/>
      <c r="J236" s="205"/>
      <c r="K236" s="205"/>
      <c r="L236" s="205"/>
      <c r="M236" s="205"/>
      <c r="N236" s="205"/>
      <c r="O236" s="205"/>
      <c r="P236" s="205"/>
      <c r="Q236" s="205"/>
      <c r="R236" s="205"/>
      <c r="S236" s="205"/>
      <c r="T236" s="205"/>
      <c r="U236" s="205"/>
      <c r="V236" s="205"/>
      <c r="W236" s="205"/>
      <c r="X236" s="205"/>
      <c r="Y236" s="205"/>
    </row>
    <row r="237" spans="1:25" ht="12" customHeight="1" x14ac:dyDescent="0.2">
      <c r="A237" s="205"/>
      <c r="B237" s="401"/>
      <c r="C237" s="460"/>
      <c r="D237" s="403"/>
      <c r="E237" s="315"/>
      <c r="F237" s="205"/>
      <c r="G237" s="205"/>
      <c r="H237" s="205"/>
      <c r="I237" s="205"/>
      <c r="J237" s="205"/>
      <c r="K237" s="205"/>
      <c r="L237" s="205"/>
      <c r="M237" s="205"/>
      <c r="N237" s="205"/>
      <c r="O237" s="205"/>
      <c r="P237" s="205"/>
      <c r="Q237" s="205"/>
      <c r="R237" s="205"/>
      <c r="S237" s="205"/>
      <c r="T237" s="205"/>
      <c r="U237" s="205"/>
      <c r="V237" s="205"/>
      <c r="W237" s="205"/>
      <c r="X237" s="205"/>
      <c r="Y237" s="205"/>
    </row>
    <row r="238" spans="1:25" ht="12" customHeight="1" x14ac:dyDescent="0.2">
      <c r="A238" s="205"/>
      <c r="B238" s="401"/>
      <c r="C238" s="460"/>
      <c r="D238" s="403"/>
      <c r="E238" s="315"/>
      <c r="F238" s="205"/>
      <c r="G238" s="205"/>
      <c r="H238" s="205"/>
      <c r="I238" s="205"/>
      <c r="J238" s="205"/>
      <c r="K238" s="205"/>
      <c r="L238" s="205"/>
      <c r="M238" s="205"/>
      <c r="N238" s="205"/>
      <c r="O238" s="205"/>
      <c r="P238" s="205"/>
      <c r="Q238" s="205"/>
      <c r="R238" s="205"/>
      <c r="S238" s="205"/>
      <c r="T238" s="205"/>
      <c r="U238" s="205"/>
      <c r="V238" s="205"/>
      <c r="W238" s="205"/>
      <c r="X238" s="205"/>
      <c r="Y238" s="205"/>
    </row>
    <row r="239" spans="1:25" ht="12" customHeight="1" x14ac:dyDescent="0.2">
      <c r="A239" s="205"/>
      <c r="B239" s="401"/>
      <c r="C239" s="460"/>
      <c r="D239" s="403"/>
      <c r="E239" s="315"/>
      <c r="F239" s="205"/>
      <c r="G239" s="205"/>
      <c r="H239" s="205"/>
      <c r="I239" s="205"/>
      <c r="J239" s="205"/>
      <c r="K239" s="205"/>
      <c r="L239" s="205"/>
      <c r="M239" s="205"/>
      <c r="N239" s="205"/>
      <c r="O239" s="205"/>
      <c r="P239" s="205"/>
      <c r="Q239" s="205"/>
      <c r="R239" s="205"/>
      <c r="S239" s="205"/>
      <c r="T239" s="205"/>
      <c r="U239" s="205"/>
      <c r="V239" s="205"/>
      <c r="W239" s="205"/>
      <c r="X239" s="205"/>
      <c r="Y239" s="205"/>
    </row>
    <row r="240" spans="1:25" ht="12" customHeight="1" x14ac:dyDescent="0.2">
      <c r="A240" s="205"/>
      <c r="B240" s="401"/>
      <c r="C240" s="460"/>
      <c r="D240" s="403"/>
      <c r="E240" s="315"/>
      <c r="F240" s="205"/>
      <c r="G240" s="205"/>
      <c r="H240" s="205"/>
      <c r="I240" s="205"/>
      <c r="J240" s="205"/>
      <c r="K240" s="205"/>
      <c r="L240" s="205"/>
      <c r="M240" s="205"/>
      <c r="N240" s="205"/>
      <c r="O240" s="205"/>
      <c r="P240" s="205"/>
      <c r="Q240" s="205"/>
      <c r="R240" s="205"/>
      <c r="S240" s="205"/>
      <c r="T240" s="205"/>
      <c r="U240" s="205"/>
      <c r="V240" s="205"/>
      <c r="W240" s="205"/>
      <c r="X240" s="205"/>
      <c r="Y240" s="205"/>
    </row>
    <row r="241" spans="1:25" ht="12" customHeight="1" x14ac:dyDescent="0.2">
      <c r="A241" s="205"/>
      <c r="B241" s="401"/>
      <c r="C241" s="460"/>
      <c r="D241" s="403"/>
      <c r="E241" s="315"/>
      <c r="F241" s="205"/>
      <c r="G241" s="205"/>
      <c r="H241" s="205"/>
      <c r="I241" s="205"/>
      <c r="J241" s="205"/>
      <c r="K241" s="205"/>
      <c r="L241" s="205"/>
      <c r="M241" s="205"/>
      <c r="N241" s="205"/>
      <c r="O241" s="205"/>
      <c r="P241" s="205"/>
      <c r="Q241" s="205"/>
      <c r="R241" s="205"/>
      <c r="S241" s="205"/>
      <c r="T241" s="205"/>
      <c r="U241" s="205"/>
      <c r="V241" s="205"/>
      <c r="W241" s="205"/>
      <c r="X241" s="205"/>
      <c r="Y241" s="205"/>
    </row>
    <row r="242" spans="1:25" ht="12" customHeight="1" x14ac:dyDescent="0.2">
      <c r="A242" s="205"/>
      <c r="B242" s="401"/>
      <c r="C242" s="460"/>
      <c r="D242" s="403"/>
      <c r="E242" s="315"/>
      <c r="F242" s="205"/>
      <c r="G242" s="205"/>
      <c r="H242" s="205"/>
      <c r="I242" s="205"/>
      <c r="J242" s="205"/>
      <c r="K242" s="205"/>
      <c r="L242" s="205"/>
      <c r="M242" s="205"/>
      <c r="N242" s="205"/>
      <c r="O242" s="205"/>
      <c r="P242" s="205"/>
      <c r="Q242" s="205"/>
      <c r="R242" s="205"/>
      <c r="S242" s="205"/>
      <c r="T242" s="205"/>
      <c r="U242" s="205"/>
      <c r="V242" s="205"/>
      <c r="W242" s="205"/>
      <c r="X242" s="205"/>
      <c r="Y242" s="205"/>
    </row>
    <row r="243" spans="1:25" ht="12" customHeight="1" x14ac:dyDescent="0.2">
      <c r="A243" s="205"/>
      <c r="B243" s="401"/>
      <c r="C243" s="460"/>
      <c r="D243" s="403"/>
      <c r="E243" s="315"/>
      <c r="F243" s="205"/>
      <c r="G243" s="205"/>
      <c r="H243" s="205"/>
      <c r="I243" s="205"/>
      <c r="J243" s="205"/>
      <c r="K243" s="205"/>
      <c r="L243" s="205"/>
      <c r="M243" s="205"/>
      <c r="N243" s="205"/>
      <c r="O243" s="205"/>
      <c r="P243" s="205"/>
      <c r="Q243" s="205"/>
      <c r="R243" s="205"/>
      <c r="S243" s="205"/>
      <c r="T243" s="205"/>
      <c r="U243" s="205"/>
      <c r="V243" s="205"/>
      <c r="W243" s="205"/>
      <c r="X243" s="205"/>
      <c r="Y243" s="205"/>
    </row>
    <row r="244" spans="1:25" ht="12" customHeight="1" x14ac:dyDescent="0.2">
      <c r="A244" s="205"/>
      <c r="B244" s="401"/>
      <c r="C244" s="460"/>
      <c r="D244" s="403"/>
      <c r="E244" s="315"/>
      <c r="F244" s="205"/>
      <c r="G244" s="205"/>
      <c r="H244" s="205"/>
      <c r="I244" s="205"/>
      <c r="J244" s="205"/>
      <c r="K244" s="205"/>
      <c r="L244" s="205"/>
      <c r="M244" s="205"/>
      <c r="N244" s="205"/>
      <c r="O244" s="205"/>
      <c r="P244" s="205"/>
      <c r="Q244" s="205"/>
      <c r="R244" s="205"/>
      <c r="S244" s="205"/>
      <c r="T244" s="205"/>
      <c r="U244" s="205"/>
      <c r="V244" s="205"/>
      <c r="W244" s="205"/>
      <c r="X244" s="205"/>
      <c r="Y244" s="205"/>
    </row>
    <row r="245" spans="1:25" ht="12" customHeight="1" x14ac:dyDescent="0.2">
      <c r="A245" s="205"/>
      <c r="B245" s="401"/>
      <c r="C245" s="460"/>
      <c r="D245" s="403"/>
      <c r="E245" s="315"/>
      <c r="F245" s="205"/>
      <c r="G245" s="205"/>
      <c r="H245" s="205"/>
      <c r="I245" s="205"/>
      <c r="J245" s="205"/>
      <c r="K245" s="205"/>
      <c r="L245" s="205"/>
      <c r="M245" s="205"/>
      <c r="N245" s="205"/>
      <c r="O245" s="205"/>
      <c r="P245" s="205"/>
      <c r="Q245" s="205"/>
      <c r="R245" s="205"/>
      <c r="S245" s="205"/>
      <c r="T245" s="205"/>
      <c r="U245" s="205"/>
      <c r="V245" s="205"/>
      <c r="W245" s="205"/>
      <c r="X245" s="205"/>
      <c r="Y245" s="205"/>
    </row>
    <row r="246" spans="1:25" ht="12" customHeight="1" x14ac:dyDescent="0.2">
      <c r="A246" s="205"/>
      <c r="B246" s="401"/>
      <c r="C246" s="460"/>
      <c r="D246" s="403"/>
      <c r="E246" s="315"/>
      <c r="F246" s="205"/>
      <c r="G246" s="205"/>
      <c r="H246" s="205"/>
      <c r="I246" s="205"/>
      <c r="J246" s="205"/>
      <c r="K246" s="205"/>
      <c r="L246" s="205"/>
      <c r="M246" s="205"/>
      <c r="N246" s="205"/>
      <c r="O246" s="205"/>
      <c r="P246" s="205"/>
      <c r="Q246" s="205"/>
      <c r="R246" s="205"/>
      <c r="S246" s="205"/>
      <c r="T246" s="205"/>
      <c r="U246" s="205"/>
      <c r="V246" s="205"/>
      <c r="W246" s="205"/>
      <c r="X246" s="205"/>
      <c r="Y246" s="205"/>
    </row>
    <row r="247" spans="1:25" ht="12" customHeight="1" x14ac:dyDescent="0.2">
      <c r="A247" s="205"/>
      <c r="B247" s="401"/>
      <c r="C247" s="460"/>
      <c r="D247" s="403"/>
      <c r="E247" s="315"/>
      <c r="F247" s="205"/>
      <c r="G247" s="205"/>
      <c r="H247" s="205"/>
      <c r="I247" s="205"/>
      <c r="J247" s="205"/>
      <c r="K247" s="205"/>
      <c r="L247" s="205"/>
      <c r="M247" s="205"/>
      <c r="N247" s="205"/>
      <c r="O247" s="205"/>
      <c r="P247" s="205"/>
      <c r="Q247" s="205"/>
      <c r="R247" s="205"/>
      <c r="S247" s="205"/>
      <c r="T247" s="205"/>
      <c r="U247" s="205"/>
      <c r="V247" s="205"/>
      <c r="W247" s="205"/>
      <c r="X247" s="205"/>
      <c r="Y247" s="205"/>
    </row>
    <row r="248" spans="1:25" ht="12" customHeight="1" x14ac:dyDescent="0.2">
      <c r="A248" s="205"/>
      <c r="B248" s="401"/>
      <c r="C248" s="460"/>
      <c r="D248" s="403"/>
      <c r="E248" s="315"/>
      <c r="F248" s="205"/>
      <c r="G248" s="205"/>
      <c r="H248" s="205"/>
      <c r="I248" s="205"/>
      <c r="J248" s="205"/>
      <c r="K248" s="205"/>
      <c r="L248" s="205"/>
      <c r="M248" s="205"/>
      <c r="N248" s="205"/>
      <c r="O248" s="205"/>
      <c r="P248" s="205"/>
      <c r="Q248" s="205"/>
      <c r="R248" s="205"/>
      <c r="S248" s="205"/>
      <c r="T248" s="205"/>
      <c r="U248" s="205"/>
      <c r="V248" s="205"/>
      <c r="W248" s="205"/>
      <c r="X248" s="205"/>
      <c r="Y248" s="205"/>
    </row>
    <row r="249" spans="1:25" ht="12" customHeight="1" x14ac:dyDescent="0.2">
      <c r="A249" s="205"/>
      <c r="B249" s="401"/>
      <c r="C249" s="460"/>
      <c r="D249" s="403"/>
      <c r="E249" s="315"/>
      <c r="F249" s="205"/>
      <c r="G249" s="205"/>
      <c r="H249" s="205"/>
      <c r="I249" s="205"/>
      <c r="J249" s="205"/>
      <c r="K249" s="205"/>
      <c r="L249" s="205"/>
      <c r="M249" s="205"/>
      <c r="N249" s="205"/>
      <c r="O249" s="205"/>
      <c r="P249" s="205"/>
      <c r="Q249" s="205"/>
      <c r="R249" s="205"/>
      <c r="S249" s="205"/>
      <c r="T249" s="205"/>
      <c r="U249" s="205"/>
      <c r="V249" s="205"/>
      <c r="W249" s="205"/>
      <c r="X249" s="205"/>
      <c r="Y249" s="205"/>
    </row>
    <row r="250" spans="1:25" ht="12" customHeight="1" x14ac:dyDescent="0.2">
      <c r="A250" s="205"/>
      <c r="B250" s="401"/>
      <c r="C250" s="460"/>
      <c r="D250" s="403"/>
      <c r="E250" s="315"/>
      <c r="F250" s="205"/>
      <c r="G250" s="205"/>
      <c r="H250" s="205"/>
      <c r="I250" s="205"/>
      <c r="J250" s="205"/>
      <c r="K250" s="205"/>
      <c r="L250" s="205"/>
      <c r="M250" s="205"/>
      <c r="N250" s="205"/>
      <c r="O250" s="205"/>
      <c r="P250" s="205"/>
      <c r="Q250" s="205"/>
      <c r="R250" s="205"/>
      <c r="S250" s="205"/>
      <c r="T250" s="205"/>
      <c r="U250" s="205"/>
      <c r="V250" s="205"/>
      <c r="W250" s="205"/>
      <c r="X250" s="205"/>
      <c r="Y250" s="205"/>
    </row>
    <row r="251" spans="1:25" ht="12" customHeight="1" x14ac:dyDescent="0.2">
      <c r="A251" s="205"/>
      <c r="B251" s="401"/>
      <c r="C251" s="460"/>
      <c r="D251" s="403"/>
      <c r="E251" s="315"/>
      <c r="F251" s="205"/>
      <c r="G251" s="205"/>
      <c r="H251" s="205"/>
      <c r="I251" s="205"/>
      <c r="J251" s="205"/>
      <c r="K251" s="205"/>
      <c r="L251" s="205"/>
      <c r="M251" s="205"/>
      <c r="N251" s="205"/>
      <c r="O251" s="205"/>
      <c r="P251" s="205"/>
      <c r="Q251" s="205"/>
      <c r="R251" s="205"/>
      <c r="S251" s="205"/>
      <c r="T251" s="205"/>
      <c r="U251" s="205"/>
      <c r="V251" s="205"/>
      <c r="W251" s="205"/>
      <c r="X251" s="205"/>
      <c r="Y251" s="205"/>
    </row>
    <row r="252" spans="1:25" ht="12" customHeight="1" x14ac:dyDescent="0.2">
      <c r="A252" s="205"/>
      <c r="B252" s="401"/>
      <c r="C252" s="460"/>
      <c r="D252" s="403"/>
      <c r="E252" s="315"/>
      <c r="F252" s="205"/>
      <c r="G252" s="205"/>
      <c r="H252" s="205"/>
      <c r="I252" s="205"/>
      <c r="J252" s="205"/>
      <c r="K252" s="205"/>
      <c r="L252" s="205"/>
      <c r="M252" s="205"/>
      <c r="N252" s="205"/>
      <c r="O252" s="205"/>
      <c r="P252" s="205"/>
      <c r="Q252" s="205"/>
      <c r="R252" s="205"/>
      <c r="S252" s="205"/>
      <c r="T252" s="205"/>
      <c r="U252" s="205"/>
      <c r="V252" s="205"/>
      <c r="W252" s="205"/>
      <c r="X252" s="205"/>
      <c r="Y252" s="205"/>
    </row>
    <row r="253" spans="1:25" ht="12" customHeight="1" x14ac:dyDescent="0.2">
      <c r="A253" s="205"/>
      <c r="B253" s="401"/>
      <c r="C253" s="460"/>
      <c r="D253" s="403"/>
      <c r="E253" s="315"/>
      <c r="F253" s="205"/>
      <c r="G253" s="205"/>
      <c r="H253" s="205"/>
      <c r="I253" s="205"/>
      <c r="J253" s="205"/>
      <c r="K253" s="205"/>
      <c r="L253" s="205"/>
      <c r="M253" s="205"/>
      <c r="N253" s="205"/>
      <c r="O253" s="205"/>
      <c r="P253" s="205"/>
      <c r="Q253" s="205"/>
      <c r="R253" s="205"/>
      <c r="S253" s="205"/>
      <c r="T253" s="205"/>
      <c r="U253" s="205"/>
      <c r="V253" s="205"/>
      <c r="W253" s="205"/>
      <c r="X253" s="205"/>
      <c r="Y253" s="205"/>
    </row>
    <row r="254" spans="1:25" ht="12" customHeight="1" x14ac:dyDescent="0.2">
      <c r="A254" s="205"/>
      <c r="B254" s="401"/>
      <c r="C254" s="460"/>
      <c r="D254" s="403"/>
      <c r="E254" s="315"/>
      <c r="F254" s="205"/>
      <c r="G254" s="205"/>
      <c r="H254" s="205"/>
      <c r="I254" s="205"/>
      <c r="J254" s="205"/>
      <c r="K254" s="205"/>
      <c r="L254" s="205"/>
      <c r="M254" s="205"/>
      <c r="N254" s="205"/>
      <c r="O254" s="205"/>
      <c r="P254" s="205"/>
      <c r="Q254" s="205"/>
      <c r="R254" s="205"/>
      <c r="S254" s="205"/>
      <c r="T254" s="205"/>
      <c r="U254" s="205"/>
      <c r="V254" s="205"/>
      <c r="W254" s="205"/>
      <c r="X254" s="205"/>
      <c r="Y254" s="205"/>
    </row>
    <row r="255" spans="1:25" ht="12" customHeight="1" x14ac:dyDescent="0.2">
      <c r="A255" s="205"/>
      <c r="B255" s="401"/>
      <c r="C255" s="460"/>
      <c r="D255" s="403"/>
      <c r="E255" s="315"/>
      <c r="F255" s="205"/>
      <c r="G255" s="205"/>
      <c r="H255" s="205"/>
      <c r="I255" s="205"/>
      <c r="J255" s="205"/>
      <c r="K255" s="205"/>
      <c r="L255" s="205"/>
      <c r="M255" s="205"/>
      <c r="N255" s="205"/>
      <c r="O255" s="205"/>
      <c r="P255" s="205"/>
      <c r="Q255" s="205"/>
      <c r="R255" s="205"/>
      <c r="S255" s="205"/>
      <c r="T255" s="205"/>
      <c r="U255" s="205"/>
      <c r="V255" s="205"/>
      <c r="W255" s="205"/>
      <c r="X255" s="205"/>
      <c r="Y255" s="205"/>
    </row>
    <row r="256" spans="1:25" ht="12" customHeight="1" x14ac:dyDescent="0.2">
      <c r="A256" s="205"/>
      <c r="B256" s="401"/>
      <c r="C256" s="460"/>
      <c r="D256" s="403"/>
      <c r="E256" s="315"/>
      <c r="F256" s="205"/>
      <c r="G256" s="205"/>
      <c r="H256" s="205"/>
      <c r="I256" s="205"/>
      <c r="J256" s="205"/>
      <c r="K256" s="205"/>
      <c r="L256" s="205"/>
      <c r="M256" s="205"/>
      <c r="N256" s="205"/>
      <c r="O256" s="205"/>
      <c r="P256" s="205"/>
      <c r="Q256" s="205"/>
      <c r="R256" s="205"/>
      <c r="S256" s="205"/>
      <c r="T256" s="205"/>
      <c r="U256" s="205"/>
      <c r="V256" s="205"/>
      <c r="W256" s="205"/>
      <c r="X256" s="205"/>
      <c r="Y256" s="205"/>
    </row>
    <row r="257" spans="1:25" ht="12" customHeight="1" x14ac:dyDescent="0.2">
      <c r="A257" s="205"/>
      <c r="B257" s="401"/>
      <c r="C257" s="460"/>
      <c r="D257" s="403"/>
      <c r="E257" s="315"/>
      <c r="F257" s="205"/>
      <c r="G257" s="205"/>
      <c r="H257" s="205"/>
      <c r="I257" s="205"/>
      <c r="J257" s="205"/>
      <c r="K257" s="205"/>
      <c r="L257" s="205"/>
      <c r="M257" s="205"/>
      <c r="N257" s="205"/>
      <c r="O257" s="205"/>
      <c r="P257" s="205"/>
      <c r="Q257" s="205"/>
      <c r="R257" s="205"/>
      <c r="S257" s="205"/>
      <c r="T257" s="205"/>
      <c r="U257" s="205"/>
      <c r="V257" s="205"/>
      <c r="W257" s="205"/>
      <c r="X257" s="205"/>
      <c r="Y257" s="205"/>
    </row>
    <row r="258" spans="1:25" ht="12" customHeight="1" x14ac:dyDescent="0.2">
      <c r="A258" s="205"/>
      <c r="B258" s="401"/>
      <c r="C258" s="460"/>
      <c r="D258" s="403"/>
      <c r="E258" s="315"/>
      <c r="F258" s="205"/>
      <c r="G258" s="205"/>
      <c r="H258" s="205"/>
      <c r="I258" s="205"/>
      <c r="J258" s="205"/>
      <c r="K258" s="205"/>
      <c r="L258" s="205"/>
      <c r="M258" s="205"/>
      <c r="N258" s="205"/>
      <c r="O258" s="205"/>
      <c r="P258" s="205"/>
      <c r="Q258" s="205"/>
      <c r="R258" s="205"/>
      <c r="S258" s="205"/>
      <c r="T258" s="205"/>
      <c r="U258" s="205"/>
      <c r="V258" s="205"/>
      <c r="W258" s="205"/>
      <c r="X258" s="205"/>
      <c r="Y258" s="205"/>
    </row>
    <row r="259" spans="1:25" ht="12" customHeight="1" x14ac:dyDescent="0.2">
      <c r="A259" s="205"/>
      <c r="B259" s="401"/>
      <c r="C259" s="460"/>
      <c r="D259" s="403"/>
      <c r="E259" s="315"/>
      <c r="F259" s="205"/>
      <c r="G259" s="205"/>
      <c r="H259" s="205"/>
      <c r="I259" s="205"/>
      <c r="J259" s="205"/>
      <c r="K259" s="205"/>
      <c r="L259" s="205"/>
      <c r="M259" s="205"/>
      <c r="N259" s="205"/>
      <c r="O259" s="205"/>
      <c r="P259" s="205"/>
      <c r="Q259" s="205"/>
      <c r="R259" s="205"/>
      <c r="S259" s="205"/>
      <c r="T259" s="205"/>
      <c r="U259" s="205"/>
      <c r="V259" s="205"/>
      <c r="W259" s="205"/>
      <c r="X259" s="205"/>
      <c r="Y259" s="205"/>
    </row>
    <row r="260" spans="1:25" ht="12" customHeight="1" x14ac:dyDescent="0.2">
      <c r="A260" s="205"/>
      <c r="B260" s="401"/>
      <c r="C260" s="460"/>
      <c r="D260" s="403"/>
      <c r="E260" s="315"/>
      <c r="F260" s="205"/>
      <c r="G260" s="205"/>
      <c r="H260" s="205"/>
      <c r="I260" s="205"/>
      <c r="J260" s="205"/>
      <c r="K260" s="205"/>
      <c r="L260" s="205"/>
      <c r="M260" s="205"/>
      <c r="N260" s="205"/>
      <c r="O260" s="205"/>
      <c r="P260" s="205"/>
      <c r="Q260" s="205"/>
      <c r="R260" s="205"/>
      <c r="S260" s="205"/>
      <c r="T260" s="205"/>
      <c r="U260" s="205"/>
      <c r="V260" s="205"/>
      <c r="W260" s="205"/>
      <c r="X260" s="205"/>
      <c r="Y260" s="205"/>
    </row>
    <row r="261" spans="1:25" ht="12" customHeight="1" x14ac:dyDescent="0.2">
      <c r="A261" s="205"/>
      <c r="B261" s="401"/>
      <c r="C261" s="460"/>
      <c r="D261" s="403"/>
      <c r="E261" s="315"/>
      <c r="F261" s="205"/>
      <c r="G261" s="205"/>
      <c r="H261" s="205"/>
      <c r="I261" s="205"/>
      <c r="J261" s="205"/>
      <c r="K261" s="205"/>
      <c r="L261" s="205"/>
      <c r="M261" s="205"/>
      <c r="N261" s="205"/>
      <c r="O261" s="205"/>
      <c r="P261" s="205"/>
      <c r="Q261" s="205"/>
      <c r="R261" s="205"/>
      <c r="S261" s="205"/>
      <c r="T261" s="205"/>
      <c r="U261" s="205"/>
      <c r="V261" s="205"/>
      <c r="W261" s="205"/>
      <c r="X261" s="205"/>
      <c r="Y261" s="205"/>
    </row>
    <row r="262" spans="1:25" ht="12" customHeight="1" x14ac:dyDescent="0.2">
      <c r="A262" s="205"/>
      <c r="B262" s="401"/>
      <c r="C262" s="460"/>
      <c r="D262" s="403"/>
      <c r="E262" s="315"/>
      <c r="F262" s="205"/>
      <c r="G262" s="205"/>
      <c r="H262" s="205"/>
      <c r="I262" s="205"/>
      <c r="J262" s="205"/>
      <c r="K262" s="205"/>
      <c r="L262" s="205"/>
      <c r="M262" s="205"/>
      <c r="N262" s="205"/>
      <c r="O262" s="205"/>
      <c r="P262" s="205"/>
      <c r="Q262" s="205"/>
      <c r="R262" s="205"/>
      <c r="S262" s="205"/>
      <c r="T262" s="205"/>
      <c r="U262" s="205"/>
      <c r="V262" s="205"/>
      <c r="W262" s="205"/>
      <c r="X262" s="205"/>
      <c r="Y262" s="205"/>
    </row>
    <row r="263" spans="1:25" ht="12" customHeight="1" x14ac:dyDescent="0.2">
      <c r="A263" s="205"/>
      <c r="B263" s="401"/>
      <c r="C263" s="460"/>
      <c r="D263" s="403"/>
      <c r="E263" s="315"/>
      <c r="F263" s="205"/>
      <c r="G263" s="205"/>
      <c r="H263" s="205"/>
      <c r="I263" s="205"/>
      <c r="J263" s="205"/>
      <c r="K263" s="205"/>
      <c r="L263" s="205"/>
      <c r="M263" s="205"/>
      <c r="N263" s="205"/>
      <c r="O263" s="205"/>
      <c r="P263" s="205"/>
      <c r="Q263" s="205"/>
      <c r="R263" s="205"/>
      <c r="S263" s="205"/>
      <c r="T263" s="205"/>
      <c r="U263" s="205"/>
      <c r="V263" s="205"/>
      <c r="W263" s="205"/>
      <c r="X263" s="205"/>
      <c r="Y263" s="205"/>
    </row>
    <row r="264" spans="1:25" ht="12" customHeight="1" x14ac:dyDescent="0.2">
      <c r="A264" s="205"/>
      <c r="B264" s="401"/>
      <c r="C264" s="460"/>
      <c r="D264" s="403"/>
      <c r="E264" s="315"/>
      <c r="F264" s="205"/>
      <c r="G264" s="205"/>
      <c r="H264" s="205"/>
      <c r="I264" s="205"/>
      <c r="J264" s="205"/>
      <c r="K264" s="205"/>
      <c r="L264" s="205"/>
      <c r="M264" s="205"/>
      <c r="N264" s="205"/>
      <c r="O264" s="205"/>
      <c r="P264" s="205"/>
      <c r="Q264" s="205"/>
      <c r="R264" s="205"/>
      <c r="S264" s="205"/>
      <c r="T264" s="205"/>
      <c r="U264" s="205"/>
      <c r="V264" s="205"/>
      <c r="W264" s="205"/>
      <c r="X264" s="205"/>
      <c r="Y264" s="205"/>
    </row>
    <row r="265" spans="1:25" ht="12" customHeight="1" x14ac:dyDescent="0.2">
      <c r="A265" s="205"/>
      <c r="B265" s="401"/>
      <c r="C265" s="460"/>
      <c r="D265" s="403"/>
      <c r="E265" s="315"/>
      <c r="F265" s="205"/>
      <c r="G265" s="205"/>
      <c r="H265" s="205"/>
      <c r="I265" s="205"/>
      <c r="J265" s="205"/>
      <c r="K265" s="205"/>
      <c r="L265" s="205"/>
      <c r="M265" s="205"/>
      <c r="N265" s="205"/>
      <c r="O265" s="205"/>
      <c r="P265" s="205"/>
      <c r="Q265" s="205"/>
      <c r="R265" s="205"/>
      <c r="S265" s="205"/>
      <c r="T265" s="205"/>
      <c r="U265" s="205"/>
      <c r="V265" s="205"/>
      <c r="W265" s="205"/>
      <c r="X265" s="205"/>
      <c r="Y265" s="205"/>
    </row>
    <row r="266" spans="1:25" ht="12" customHeight="1" x14ac:dyDescent="0.2">
      <c r="A266" s="205"/>
      <c r="B266" s="401"/>
      <c r="C266" s="460"/>
      <c r="D266" s="403"/>
      <c r="E266" s="315"/>
      <c r="F266" s="205"/>
      <c r="G266" s="205"/>
      <c r="H266" s="205"/>
      <c r="I266" s="205"/>
      <c r="J266" s="205"/>
      <c r="K266" s="205"/>
      <c r="L266" s="205"/>
      <c r="M266" s="205"/>
      <c r="N266" s="205"/>
      <c r="O266" s="205"/>
      <c r="P266" s="205"/>
      <c r="Q266" s="205"/>
      <c r="R266" s="205"/>
      <c r="S266" s="205"/>
      <c r="T266" s="205"/>
      <c r="U266" s="205"/>
      <c r="V266" s="205"/>
      <c r="W266" s="205"/>
      <c r="X266" s="205"/>
      <c r="Y266" s="205"/>
    </row>
    <row r="267" spans="1:25" ht="12" customHeight="1" x14ac:dyDescent="0.2">
      <c r="A267" s="205"/>
      <c r="B267" s="401"/>
      <c r="C267" s="460"/>
      <c r="D267" s="403"/>
      <c r="E267" s="315"/>
      <c r="F267" s="205"/>
      <c r="G267" s="205"/>
      <c r="H267" s="205"/>
      <c r="I267" s="205"/>
      <c r="J267" s="205"/>
      <c r="K267" s="205"/>
      <c r="L267" s="205"/>
      <c r="M267" s="205"/>
      <c r="N267" s="205"/>
      <c r="O267" s="205"/>
      <c r="P267" s="205"/>
      <c r="Q267" s="205"/>
      <c r="R267" s="205"/>
      <c r="S267" s="205"/>
      <c r="T267" s="205"/>
      <c r="U267" s="205"/>
      <c r="V267" s="205"/>
      <c r="W267" s="205"/>
      <c r="X267" s="205"/>
      <c r="Y267" s="205"/>
    </row>
    <row r="268" spans="1:25" ht="12" customHeight="1" x14ac:dyDescent="0.2">
      <c r="A268" s="205"/>
      <c r="B268" s="401"/>
      <c r="C268" s="460"/>
      <c r="D268" s="403"/>
      <c r="E268" s="315"/>
      <c r="F268" s="205"/>
      <c r="G268" s="205"/>
      <c r="H268" s="205"/>
      <c r="I268" s="205"/>
      <c r="J268" s="205"/>
      <c r="K268" s="205"/>
      <c r="L268" s="205"/>
      <c r="M268" s="205"/>
      <c r="N268" s="205"/>
      <c r="O268" s="205"/>
      <c r="P268" s="205"/>
      <c r="Q268" s="205"/>
      <c r="R268" s="205"/>
      <c r="S268" s="205"/>
      <c r="T268" s="205"/>
      <c r="U268" s="205"/>
      <c r="V268" s="205"/>
      <c r="W268" s="205"/>
      <c r="X268" s="205"/>
      <c r="Y268" s="205"/>
    </row>
    <row r="269" spans="1:25" ht="12" customHeight="1" x14ac:dyDescent="0.2">
      <c r="A269" s="205"/>
      <c r="B269" s="401"/>
      <c r="C269" s="460"/>
      <c r="D269" s="403"/>
      <c r="E269" s="315"/>
      <c r="F269" s="205"/>
      <c r="G269" s="205"/>
      <c r="H269" s="205"/>
      <c r="I269" s="205"/>
      <c r="J269" s="205"/>
      <c r="K269" s="205"/>
      <c r="L269" s="205"/>
      <c r="M269" s="205"/>
      <c r="N269" s="205"/>
      <c r="O269" s="205"/>
      <c r="P269" s="205"/>
      <c r="Q269" s="205"/>
      <c r="R269" s="205"/>
      <c r="S269" s="205"/>
      <c r="T269" s="205"/>
      <c r="U269" s="205"/>
      <c r="V269" s="205"/>
      <c r="W269" s="205"/>
      <c r="X269" s="205"/>
      <c r="Y269" s="205"/>
    </row>
    <row r="270" spans="1:25" ht="12" customHeight="1" x14ac:dyDescent="0.2">
      <c r="A270" s="205"/>
      <c r="B270" s="401"/>
      <c r="C270" s="460"/>
      <c r="D270" s="403"/>
      <c r="E270" s="315"/>
      <c r="F270" s="205"/>
      <c r="G270" s="205"/>
      <c r="H270" s="205"/>
      <c r="I270" s="205"/>
      <c r="J270" s="205"/>
      <c r="K270" s="205"/>
      <c r="L270" s="205"/>
      <c r="M270" s="205"/>
      <c r="N270" s="205"/>
      <c r="O270" s="205"/>
      <c r="P270" s="205"/>
      <c r="Q270" s="205"/>
      <c r="R270" s="205"/>
      <c r="S270" s="205"/>
      <c r="T270" s="205"/>
      <c r="U270" s="205"/>
      <c r="V270" s="205"/>
      <c r="W270" s="205"/>
      <c r="X270" s="205"/>
      <c r="Y270" s="205"/>
    </row>
    <row r="271" spans="1:25" ht="12" customHeight="1" x14ac:dyDescent="0.2">
      <c r="A271" s="205"/>
      <c r="B271" s="401"/>
      <c r="C271" s="460"/>
      <c r="D271" s="403"/>
      <c r="E271" s="315"/>
      <c r="F271" s="205"/>
      <c r="G271" s="205"/>
      <c r="H271" s="205"/>
      <c r="I271" s="205"/>
      <c r="J271" s="205"/>
      <c r="K271" s="205"/>
      <c r="L271" s="205"/>
      <c r="M271" s="205"/>
      <c r="N271" s="205"/>
      <c r="O271" s="205"/>
      <c r="P271" s="205"/>
      <c r="Q271" s="205"/>
      <c r="R271" s="205"/>
      <c r="S271" s="205"/>
      <c r="T271" s="205"/>
      <c r="U271" s="205"/>
      <c r="V271" s="205"/>
      <c r="W271" s="205"/>
      <c r="X271" s="205"/>
      <c r="Y271" s="205"/>
    </row>
    <row r="272" spans="1:25" ht="12" customHeight="1" x14ac:dyDescent="0.2">
      <c r="A272" s="205"/>
      <c r="B272" s="401"/>
      <c r="C272" s="460"/>
      <c r="D272" s="403"/>
      <c r="E272" s="315"/>
      <c r="F272" s="205"/>
      <c r="G272" s="205"/>
      <c r="H272" s="205"/>
      <c r="I272" s="205"/>
      <c r="J272" s="205"/>
      <c r="K272" s="205"/>
      <c r="L272" s="205"/>
      <c r="M272" s="205"/>
      <c r="N272" s="205"/>
      <c r="O272" s="205"/>
      <c r="P272" s="205"/>
      <c r="Q272" s="205"/>
      <c r="R272" s="205"/>
      <c r="S272" s="205"/>
      <c r="T272" s="205"/>
      <c r="U272" s="205"/>
      <c r="V272" s="205"/>
      <c r="W272" s="205"/>
      <c r="X272" s="205"/>
      <c r="Y272" s="205"/>
    </row>
    <row r="273" spans="1:25" ht="12" customHeight="1" x14ac:dyDescent="0.2">
      <c r="A273" s="205"/>
      <c r="B273" s="401"/>
      <c r="C273" s="460"/>
      <c r="D273" s="403"/>
      <c r="E273" s="315"/>
      <c r="F273" s="205"/>
      <c r="G273" s="205"/>
      <c r="H273" s="205"/>
      <c r="I273" s="205"/>
      <c r="J273" s="205"/>
      <c r="K273" s="205"/>
      <c r="L273" s="205"/>
      <c r="M273" s="205"/>
      <c r="N273" s="205"/>
      <c r="O273" s="205"/>
      <c r="P273" s="205"/>
      <c r="Q273" s="205"/>
      <c r="R273" s="205"/>
      <c r="S273" s="205"/>
      <c r="T273" s="205"/>
      <c r="U273" s="205"/>
      <c r="V273" s="205"/>
      <c r="W273" s="205"/>
      <c r="X273" s="205"/>
      <c r="Y273" s="205"/>
    </row>
    <row r="274" spans="1:25" ht="12" customHeight="1" x14ac:dyDescent="0.2">
      <c r="A274" s="205"/>
      <c r="B274" s="401"/>
      <c r="C274" s="460"/>
      <c r="D274" s="403"/>
      <c r="E274" s="315"/>
      <c r="F274" s="205"/>
      <c r="G274" s="205"/>
      <c r="H274" s="205"/>
      <c r="I274" s="205"/>
      <c r="J274" s="205"/>
      <c r="K274" s="205"/>
      <c r="L274" s="205"/>
      <c r="M274" s="205"/>
      <c r="N274" s="205"/>
      <c r="O274" s="205"/>
      <c r="P274" s="205"/>
      <c r="Q274" s="205"/>
      <c r="R274" s="205"/>
      <c r="S274" s="205"/>
      <c r="T274" s="205"/>
      <c r="U274" s="205"/>
      <c r="V274" s="205"/>
      <c r="W274" s="205"/>
      <c r="X274" s="205"/>
      <c r="Y274" s="205"/>
    </row>
    <row r="275" spans="1:25" ht="12" customHeight="1" x14ac:dyDescent="0.2">
      <c r="A275" s="205"/>
      <c r="B275" s="401"/>
      <c r="C275" s="460"/>
      <c r="D275" s="403"/>
      <c r="E275" s="315"/>
      <c r="F275" s="205"/>
      <c r="G275" s="205"/>
      <c r="H275" s="205"/>
      <c r="I275" s="205"/>
      <c r="J275" s="205"/>
      <c r="K275" s="205"/>
      <c r="L275" s="205"/>
      <c r="M275" s="205"/>
      <c r="N275" s="205"/>
      <c r="O275" s="205"/>
      <c r="P275" s="205"/>
      <c r="Q275" s="205"/>
      <c r="R275" s="205"/>
      <c r="S275" s="205"/>
      <c r="T275" s="205"/>
      <c r="U275" s="205"/>
      <c r="V275" s="205"/>
      <c r="W275" s="205"/>
      <c r="X275" s="205"/>
      <c r="Y275" s="205"/>
    </row>
    <row r="276" spans="1:25" ht="12" customHeight="1" x14ac:dyDescent="0.2">
      <c r="A276" s="205"/>
      <c r="B276" s="401"/>
      <c r="C276" s="460"/>
      <c r="D276" s="403"/>
      <c r="E276" s="315"/>
      <c r="F276" s="205"/>
      <c r="G276" s="205"/>
      <c r="H276" s="205"/>
      <c r="I276" s="205"/>
      <c r="J276" s="205"/>
      <c r="K276" s="205"/>
      <c r="L276" s="205"/>
      <c r="M276" s="205"/>
      <c r="N276" s="205"/>
      <c r="O276" s="205"/>
      <c r="P276" s="205"/>
      <c r="Q276" s="205"/>
      <c r="R276" s="205"/>
      <c r="S276" s="205"/>
      <c r="T276" s="205"/>
      <c r="U276" s="205"/>
      <c r="V276" s="205"/>
      <c r="W276" s="205"/>
      <c r="X276" s="205"/>
      <c r="Y276" s="205"/>
    </row>
    <row r="277" spans="1:25" ht="12" customHeight="1" x14ac:dyDescent="0.2">
      <c r="A277" s="205"/>
      <c r="B277" s="401"/>
      <c r="C277" s="460"/>
      <c r="D277" s="403"/>
      <c r="E277" s="315"/>
      <c r="F277" s="205"/>
      <c r="G277" s="205"/>
      <c r="H277" s="205"/>
      <c r="I277" s="205"/>
      <c r="J277" s="205"/>
      <c r="K277" s="205"/>
      <c r="L277" s="205"/>
      <c r="M277" s="205"/>
      <c r="N277" s="205"/>
      <c r="O277" s="205"/>
      <c r="P277" s="205"/>
      <c r="Q277" s="205"/>
      <c r="R277" s="205"/>
      <c r="S277" s="205"/>
      <c r="T277" s="205"/>
      <c r="U277" s="205"/>
      <c r="V277" s="205"/>
      <c r="W277" s="205"/>
      <c r="X277" s="205"/>
      <c r="Y277" s="205"/>
    </row>
    <row r="278" spans="1:25" ht="12" customHeight="1" x14ac:dyDescent="0.2">
      <c r="A278" s="205"/>
      <c r="B278" s="401"/>
      <c r="C278" s="460"/>
      <c r="D278" s="403"/>
      <c r="E278" s="315"/>
      <c r="F278" s="205"/>
      <c r="G278" s="205"/>
      <c r="H278" s="205"/>
      <c r="I278" s="205"/>
      <c r="J278" s="205"/>
      <c r="K278" s="205"/>
      <c r="L278" s="205"/>
      <c r="M278" s="205"/>
      <c r="N278" s="205"/>
      <c r="O278" s="205"/>
      <c r="P278" s="205"/>
      <c r="Q278" s="205"/>
      <c r="R278" s="205"/>
      <c r="S278" s="205"/>
      <c r="T278" s="205"/>
      <c r="U278" s="205"/>
      <c r="V278" s="205"/>
      <c r="W278" s="205"/>
      <c r="X278" s="205"/>
      <c r="Y278" s="205"/>
    </row>
    <row r="279" spans="1:25" ht="12" customHeight="1" x14ac:dyDescent="0.2">
      <c r="A279" s="205"/>
      <c r="B279" s="401"/>
      <c r="C279" s="460"/>
      <c r="D279" s="403"/>
      <c r="E279" s="315"/>
      <c r="F279" s="205"/>
      <c r="G279" s="205"/>
      <c r="H279" s="205"/>
      <c r="I279" s="205"/>
      <c r="J279" s="205"/>
      <c r="K279" s="205"/>
      <c r="L279" s="205"/>
      <c r="M279" s="205"/>
      <c r="N279" s="205"/>
      <c r="O279" s="205"/>
      <c r="P279" s="205"/>
      <c r="Q279" s="205"/>
      <c r="R279" s="205"/>
      <c r="S279" s="205"/>
      <c r="T279" s="205"/>
      <c r="U279" s="205"/>
      <c r="V279" s="205"/>
      <c r="W279" s="205"/>
      <c r="X279" s="205"/>
      <c r="Y279" s="205"/>
    </row>
    <row r="280" spans="1:25" ht="12" customHeight="1" x14ac:dyDescent="0.2">
      <c r="A280" s="205"/>
      <c r="B280" s="401"/>
      <c r="C280" s="460"/>
      <c r="D280" s="403"/>
      <c r="E280" s="315"/>
      <c r="F280" s="205"/>
      <c r="G280" s="205"/>
      <c r="H280" s="205"/>
      <c r="I280" s="205"/>
      <c r="J280" s="205"/>
      <c r="K280" s="205"/>
      <c r="L280" s="205"/>
      <c r="M280" s="205"/>
      <c r="N280" s="205"/>
      <c r="O280" s="205"/>
      <c r="P280" s="205"/>
      <c r="Q280" s="205"/>
      <c r="R280" s="205"/>
      <c r="S280" s="205"/>
      <c r="T280" s="205"/>
      <c r="U280" s="205"/>
      <c r="V280" s="205"/>
      <c r="W280" s="205"/>
      <c r="X280" s="205"/>
      <c r="Y280" s="205"/>
    </row>
    <row r="281" spans="1:25" ht="12" customHeight="1" x14ac:dyDescent="0.2">
      <c r="A281" s="205"/>
      <c r="B281" s="401"/>
      <c r="C281" s="460"/>
      <c r="D281" s="403"/>
      <c r="E281" s="315"/>
      <c r="F281" s="205"/>
      <c r="G281" s="205"/>
      <c r="H281" s="205"/>
      <c r="I281" s="205"/>
      <c r="J281" s="205"/>
      <c r="K281" s="205"/>
      <c r="L281" s="205"/>
      <c r="M281" s="205"/>
      <c r="N281" s="205"/>
      <c r="O281" s="205"/>
      <c r="P281" s="205"/>
      <c r="Q281" s="205"/>
      <c r="R281" s="205"/>
      <c r="S281" s="205"/>
      <c r="T281" s="205"/>
      <c r="U281" s="205"/>
      <c r="V281" s="205"/>
      <c r="W281" s="205"/>
      <c r="X281" s="205"/>
      <c r="Y281" s="205"/>
    </row>
    <row r="282" spans="1:25" ht="12" customHeight="1" x14ac:dyDescent="0.2">
      <c r="A282" s="205"/>
      <c r="B282" s="401"/>
      <c r="C282" s="460"/>
      <c r="D282" s="403"/>
      <c r="E282" s="315"/>
      <c r="F282" s="205"/>
      <c r="G282" s="205"/>
      <c r="H282" s="205"/>
      <c r="I282" s="205"/>
      <c r="J282" s="205"/>
      <c r="K282" s="205"/>
      <c r="L282" s="205"/>
      <c r="M282" s="205"/>
      <c r="N282" s="205"/>
      <c r="O282" s="205"/>
      <c r="P282" s="205"/>
      <c r="Q282" s="205"/>
      <c r="R282" s="205"/>
      <c r="S282" s="205"/>
      <c r="T282" s="205"/>
      <c r="U282" s="205"/>
      <c r="V282" s="205"/>
      <c r="W282" s="205"/>
      <c r="X282" s="205"/>
      <c r="Y282" s="205"/>
    </row>
    <row r="283" spans="1:25" ht="12" customHeight="1" x14ac:dyDescent="0.2">
      <c r="A283" s="205"/>
      <c r="B283" s="401"/>
      <c r="C283" s="460"/>
      <c r="D283" s="403"/>
      <c r="E283" s="315"/>
      <c r="F283" s="205"/>
      <c r="G283" s="205"/>
      <c r="H283" s="205"/>
      <c r="I283" s="205"/>
      <c r="J283" s="205"/>
      <c r="K283" s="205"/>
      <c r="L283" s="205"/>
      <c r="M283" s="205"/>
      <c r="N283" s="205"/>
      <c r="O283" s="205"/>
      <c r="P283" s="205"/>
      <c r="Q283" s="205"/>
      <c r="R283" s="205"/>
      <c r="S283" s="205"/>
      <c r="T283" s="205"/>
      <c r="U283" s="205"/>
      <c r="V283" s="205"/>
      <c r="W283" s="205"/>
      <c r="X283" s="205"/>
      <c r="Y283" s="205"/>
    </row>
    <row r="284" spans="1:25" ht="12" customHeight="1" x14ac:dyDescent="0.2">
      <c r="A284" s="205"/>
      <c r="B284" s="401"/>
      <c r="C284" s="460"/>
      <c r="D284" s="403"/>
      <c r="E284" s="315"/>
      <c r="F284" s="205"/>
      <c r="G284" s="205"/>
      <c r="H284" s="205"/>
      <c r="I284" s="205"/>
      <c r="J284" s="205"/>
      <c r="K284" s="205"/>
      <c r="L284" s="205"/>
      <c r="M284" s="205"/>
      <c r="N284" s="205"/>
      <c r="O284" s="205"/>
      <c r="P284" s="205"/>
      <c r="Q284" s="205"/>
      <c r="R284" s="205"/>
      <c r="S284" s="205"/>
      <c r="T284" s="205"/>
      <c r="U284" s="205"/>
      <c r="V284" s="205"/>
      <c r="W284" s="205"/>
      <c r="X284" s="205"/>
      <c r="Y284" s="205"/>
    </row>
    <row r="285" spans="1:25" ht="12" customHeight="1" x14ac:dyDescent="0.2">
      <c r="A285" s="205"/>
      <c r="B285" s="401"/>
      <c r="C285" s="460"/>
      <c r="D285" s="403"/>
      <c r="E285" s="315"/>
      <c r="F285" s="205"/>
      <c r="G285" s="205"/>
      <c r="H285" s="205"/>
      <c r="I285" s="205"/>
      <c r="J285" s="205"/>
      <c r="K285" s="205"/>
      <c r="L285" s="205"/>
      <c r="M285" s="205"/>
      <c r="N285" s="205"/>
      <c r="O285" s="205"/>
      <c r="P285" s="205"/>
      <c r="Q285" s="205"/>
      <c r="R285" s="205"/>
      <c r="S285" s="205"/>
      <c r="T285" s="205"/>
      <c r="U285" s="205"/>
      <c r="V285" s="205"/>
      <c r="W285" s="205"/>
      <c r="X285" s="205"/>
      <c r="Y285" s="205"/>
    </row>
    <row r="286" spans="1:25" ht="12" customHeight="1" x14ac:dyDescent="0.2">
      <c r="A286" s="205"/>
      <c r="B286" s="401"/>
      <c r="C286" s="460"/>
      <c r="D286" s="403"/>
      <c r="E286" s="315"/>
      <c r="F286" s="205"/>
      <c r="G286" s="205"/>
      <c r="H286" s="205"/>
      <c r="I286" s="205"/>
      <c r="J286" s="205"/>
      <c r="K286" s="205"/>
      <c r="L286" s="205"/>
      <c r="M286" s="205"/>
      <c r="N286" s="205"/>
      <c r="O286" s="205"/>
      <c r="P286" s="205"/>
      <c r="Q286" s="205"/>
      <c r="R286" s="205"/>
      <c r="S286" s="205"/>
      <c r="T286" s="205"/>
      <c r="U286" s="205"/>
      <c r="V286" s="205"/>
      <c r="W286" s="205"/>
      <c r="X286" s="205"/>
      <c r="Y286" s="205"/>
    </row>
    <row r="287" spans="1:25" ht="12" customHeight="1" x14ac:dyDescent="0.2">
      <c r="A287" s="205"/>
      <c r="B287" s="401"/>
      <c r="C287" s="460"/>
      <c r="D287" s="403"/>
      <c r="E287" s="315"/>
      <c r="F287" s="205"/>
      <c r="G287" s="205"/>
      <c r="H287" s="205"/>
      <c r="I287" s="205"/>
      <c r="J287" s="205"/>
      <c r="K287" s="205"/>
      <c r="L287" s="205"/>
      <c r="M287" s="205"/>
      <c r="N287" s="205"/>
      <c r="O287" s="205"/>
      <c r="P287" s="205"/>
      <c r="Q287" s="205"/>
      <c r="R287" s="205"/>
      <c r="S287" s="205"/>
      <c r="T287" s="205"/>
      <c r="U287" s="205"/>
      <c r="V287" s="205"/>
      <c r="W287" s="205"/>
      <c r="X287" s="205"/>
      <c r="Y287" s="205"/>
    </row>
    <row r="288" spans="1:25" ht="12" customHeight="1" x14ac:dyDescent="0.2">
      <c r="A288" s="205"/>
      <c r="B288" s="401"/>
      <c r="C288" s="460"/>
      <c r="D288" s="403"/>
      <c r="E288" s="315"/>
      <c r="F288" s="205"/>
      <c r="G288" s="205"/>
      <c r="H288" s="205"/>
      <c r="I288" s="205"/>
      <c r="J288" s="205"/>
      <c r="K288" s="205"/>
      <c r="L288" s="205"/>
      <c r="M288" s="205"/>
      <c r="N288" s="205"/>
      <c r="O288" s="205"/>
      <c r="P288" s="205"/>
      <c r="Q288" s="205"/>
      <c r="R288" s="205"/>
      <c r="S288" s="205"/>
      <c r="T288" s="205"/>
      <c r="U288" s="205"/>
      <c r="V288" s="205"/>
      <c r="W288" s="205"/>
      <c r="X288" s="205"/>
      <c r="Y288" s="205"/>
    </row>
    <row r="289" spans="1:25" ht="12" customHeight="1" x14ac:dyDescent="0.2">
      <c r="A289" s="205"/>
      <c r="B289" s="401"/>
      <c r="C289" s="460"/>
      <c r="D289" s="403"/>
      <c r="E289" s="315"/>
      <c r="F289" s="205"/>
      <c r="G289" s="205"/>
      <c r="H289" s="205"/>
      <c r="I289" s="205"/>
      <c r="J289" s="205"/>
      <c r="K289" s="205"/>
      <c r="L289" s="205"/>
      <c r="M289" s="205"/>
      <c r="N289" s="205"/>
      <c r="O289" s="205"/>
      <c r="P289" s="205"/>
      <c r="Q289" s="205"/>
      <c r="R289" s="205"/>
      <c r="S289" s="205"/>
      <c r="T289" s="205"/>
      <c r="U289" s="205"/>
      <c r="V289" s="205"/>
      <c r="W289" s="205"/>
      <c r="X289" s="205"/>
      <c r="Y289" s="205"/>
    </row>
    <row r="290" spans="1:25" ht="12" customHeight="1" x14ac:dyDescent="0.2">
      <c r="A290" s="205"/>
      <c r="B290" s="401"/>
      <c r="C290" s="460"/>
      <c r="D290" s="403"/>
      <c r="E290" s="315"/>
      <c r="F290" s="205"/>
      <c r="G290" s="205"/>
      <c r="H290" s="205"/>
      <c r="I290" s="205"/>
      <c r="J290" s="205"/>
      <c r="K290" s="205"/>
      <c r="L290" s="205"/>
      <c r="M290" s="205"/>
      <c r="N290" s="205"/>
      <c r="O290" s="205"/>
      <c r="P290" s="205"/>
      <c r="Q290" s="205"/>
      <c r="R290" s="205"/>
      <c r="S290" s="205"/>
      <c r="T290" s="205"/>
      <c r="U290" s="205"/>
      <c r="V290" s="205"/>
      <c r="W290" s="205"/>
      <c r="X290" s="205"/>
      <c r="Y290" s="205"/>
    </row>
    <row r="291" spans="1:25" ht="12" customHeight="1" x14ac:dyDescent="0.2">
      <c r="A291" s="205"/>
      <c r="B291" s="401"/>
      <c r="C291" s="460"/>
      <c r="D291" s="403"/>
      <c r="E291" s="315"/>
      <c r="F291" s="205"/>
      <c r="G291" s="205"/>
      <c r="H291" s="205"/>
      <c r="I291" s="205"/>
      <c r="J291" s="205"/>
      <c r="K291" s="205"/>
      <c r="L291" s="205"/>
      <c r="M291" s="205"/>
      <c r="N291" s="205"/>
      <c r="O291" s="205"/>
      <c r="P291" s="205"/>
      <c r="Q291" s="205"/>
      <c r="R291" s="205"/>
      <c r="S291" s="205"/>
      <c r="T291" s="205"/>
      <c r="U291" s="205"/>
      <c r="V291" s="205"/>
      <c r="W291" s="205"/>
      <c r="X291" s="205"/>
      <c r="Y291" s="205"/>
    </row>
    <row r="292" spans="1:25" ht="12" customHeight="1" x14ac:dyDescent="0.2">
      <c r="A292" s="205"/>
      <c r="B292" s="401"/>
      <c r="C292" s="460"/>
      <c r="D292" s="403"/>
      <c r="E292" s="315"/>
      <c r="F292" s="205"/>
      <c r="G292" s="205"/>
      <c r="H292" s="205"/>
      <c r="I292" s="205"/>
      <c r="J292" s="205"/>
      <c r="K292" s="205"/>
      <c r="L292" s="205"/>
      <c r="M292" s="205"/>
      <c r="N292" s="205"/>
      <c r="O292" s="205"/>
      <c r="P292" s="205"/>
      <c r="Q292" s="205"/>
      <c r="R292" s="205"/>
      <c r="S292" s="205"/>
      <c r="T292" s="205"/>
      <c r="U292" s="205"/>
      <c r="V292" s="205"/>
      <c r="W292" s="205"/>
      <c r="X292" s="205"/>
      <c r="Y292" s="205"/>
    </row>
    <row r="293" spans="1:25" ht="12" customHeight="1" x14ac:dyDescent="0.2">
      <c r="A293" s="205"/>
      <c r="B293" s="401"/>
      <c r="C293" s="460"/>
      <c r="D293" s="403"/>
      <c r="E293" s="315"/>
      <c r="F293" s="205"/>
      <c r="G293" s="205"/>
      <c r="H293" s="205"/>
      <c r="I293" s="205"/>
      <c r="J293" s="205"/>
      <c r="K293" s="205"/>
      <c r="L293" s="205"/>
      <c r="M293" s="205"/>
      <c r="N293" s="205"/>
      <c r="O293" s="205"/>
      <c r="P293" s="205"/>
      <c r="Q293" s="205"/>
      <c r="R293" s="205"/>
      <c r="S293" s="205"/>
      <c r="T293" s="205"/>
      <c r="U293" s="205"/>
      <c r="V293" s="205"/>
      <c r="W293" s="205"/>
      <c r="X293" s="205"/>
      <c r="Y293" s="205"/>
    </row>
    <row r="294" spans="1:25" ht="12" customHeight="1" x14ac:dyDescent="0.2">
      <c r="A294" s="205"/>
      <c r="B294" s="401"/>
      <c r="C294" s="460"/>
      <c r="D294" s="403"/>
      <c r="E294" s="315"/>
      <c r="F294" s="205"/>
      <c r="G294" s="205"/>
      <c r="H294" s="205"/>
      <c r="I294" s="205"/>
      <c r="J294" s="205"/>
      <c r="K294" s="205"/>
      <c r="L294" s="205"/>
      <c r="M294" s="205"/>
      <c r="N294" s="205"/>
      <c r="O294" s="205"/>
      <c r="P294" s="205"/>
      <c r="Q294" s="205"/>
      <c r="R294" s="205"/>
      <c r="S294" s="205"/>
      <c r="T294" s="205"/>
      <c r="U294" s="205"/>
      <c r="V294" s="205"/>
      <c r="W294" s="205"/>
      <c r="X294" s="205"/>
      <c r="Y294" s="205"/>
    </row>
    <row r="295" spans="1:25" ht="12" customHeight="1" x14ac:dyDescent="0.2">
      <c r="A295" s="205"/>
      <c r="B295" s="401"/>
      <c r="C295" s="460"/>
      <c r="D295" s="403"/>
      <c r="E295" s="315"/>
      <c r="F295" s="205"/>
      <c r="G295" s="205"/>
      <c r="H295" s="205"/>
      <c r="I295" s="205"/>
      <c r="J295" s="205"/>
      <c r="K295" s="205"/>
      <c r="L295" s="205"/>
      <c r="M295" s="205"/>
      <c r="N295" s="205"/>
      <c r="O295" s="205"/>
      <c r="P295" s="205"/>
      <c r="Q295" s="205"/>
      <c r="R295" s="205"/>
      <c r="S295" s="205"/>
      <c r="T295" s="205"/>
      <c r="U295" s="205"/>
      <c r="V295" s="205"/>
      <c r="W295" s="205"/>
      <c r="X295" s="205"/>
      <c r="Y295" s="205"/>
    </row>
    <row r="296" spans="1:25" ht="12" customHeight="1" x14ac:dyDescent="0.2">
      <c r="A296" s="205"/>
      <c r="B296" s="401"/>
      <c r="C296" s="460"/>
      <c r="D296" s="403"/>
      <c r="E296" s="315"/>
      <c r="F296" s="205"/>
      <c r="G296" s="205"/>
      <c r="H296" s="205"/>
      <c r="I296" s="205"/>
      <c r="J296" s="205"/>
      <c r="K296" s="205"/>
      <c r="L296" s="205"/>
      <c r="M296" s="205"/>
      <c r="N296" s="205"/>
      <c r="O296" s="205"/>
      <c r="P296" s="205"/>
      <c r="Q296" s="205"/>
      <c r="R296" s="205"/>
      <c r="S296" s="205"/>
      <c r="T296" s="205"/>
      <c r="U296" s="205"/>
      <c r="V296" s="205"/>
      <c r="W296" s="205"/>
      <c r="X296" s="205"/>
      <c r="Y296" s="205"/>
    </row>
    <row r="297" spans="1:25" ht="12" customHeight="1" x14ac:dyDescent="0.2">
      <c r="A297" s="205"/>
      <c r="B297" s="401"/>
      <c r="C297" s="460"/>
      <c r="D297" s="403"/>
      <c r="E297" s="315"/>
      <c r="F297" s="205"/>
      <c r="G297" s="205"/>
      <c r="H297" s="205"/>
      <c r="I297" s="205"/>
      <c r="J297" s="205"/>
      <c r="K297" s="205"/>
      <c r="L297" s="205"/>
      <c r="M297" s="205"/>
      <c r="N297" s="205"/>
      <c r="O297" s="205"/>
      <c r="P297" s="205"/>
      <c r="Q297" s="205"/>
      <c r="R297" s="205"/>
      <c r="S297" s="205"/>
      <c r="T297" s="205"/>
      <c r="U297" s="205"/>
      <c r="V297" s="205"/>
      <c r="W297" s="205"/>
      <c r="X297" s="205"/>
      <c r="Y297" s="205"/>
    </row>
    <row r="298" spans="1:25" ht="12" customHeight="1" x14ac:dyDescent="0.2">
      <c r="A298" s="205"/>
      <c r="B298" s="401"/>
      <c r="C298" s="460"/>
      <c r="D298" s="403"/>
      <c r="E298" s="315"/>
      <c r="F298" s="205"/>
      <c r="G298" s="205"/>
      <c r="H298" s="205"/>
      <c r="I298" s="205"/>
      <c r="J298" s="205"/>
      <c r="K298" s="205"/>
      <c r="L298" s="205"/>
      <c r="M298" s="205"/>
      <c r="N298" s="205"/>
      <c r="O298" s="205"/>
      <c r="P298" s="205"/>
      <c r="Q298" s="205"/>
      <c r="R298" s="205"/>
      <c r="S298" s="205"/>
      <c r="T298" s="205"/>
      <c r="U298" s="205"/>
      <c r="V298" s="205"/>
      <c r="W298" s="205"/>
      <c r="X298" s="205"/>
      <c r="Y298" s="205"/>
    </row>
    <row r="299" spans="1:25" ht="12" customHeight="1" x14ac:dyDescent="0.2">
      <c r="A299" s="205"/>
      <c r="B299" s="401"/>
      <c r="C299" s="460"/>
      <c r="D299" s="403"/>
      <c r="E299" s="315"/>
      <c r="F299" s="205"/>
      <c r="G299" s="205"/>
      <c r="H299" s="205"/>
      <c r="I299" s="205"/>
      <c r="J299" s="205"/>
      <c r="K299" s="205"/>
      <c r="L299" s="205"/>
      <c r="M299" s="205"/>
      <c r="N299" s="205"/>
      <c r="O299" s="205"/>
      <c r="P299" s="205"/>
      <c r="Q299" s="205"/>
      <c r="R299" s="205"/>
      <c r="S299" s="205"/>
      <c r="T299" s="205"/>
      <c r="U299" s="205"/>
      <c r="V299" s="205"/>
      <c r="W299" s="205"/>
      <c r="X299" s="205"/>
      <c r="Y299" s="205"/>
    </row>
    <row r="300" spans="1:25" ht="12" customHeight="1" x14ac:dyDescent="0.2">
      <c r="A300" s="205"/>
      <c r="B300" s="401"/>
      <c r="C300" s="460"/>
      <c r="D300" s="403"/>
      <c r="E300" s="315"/>
      <c r="F300" s="205"/>
      <c r="G300" s="205"/>
      <c r="H300" s="205"/>
      <c r="I300" s="205"/>
      <c r="J300" s="205"/>
      <c r="K300" s="205"/>
      <c r="L300" s="205"/>
      <c r="M300" s="205"/>
      <c r="N300" s="205"/>
      <c r="O300" s="205"/>
      <c r="P300" s="205"/>
      <c r="Q300" s="205"/>
      <c r="R300" s="205"/>
      <c r="S300" s="205"/>
      <c r="T300" s="205"/>
      <c r="U300" s="205"/>
      <c r="V300" s="205"/>
      <c r="W300" s="205"/>
      <c r="X300" s="205"/>
      <c r="Y300" s="205"/>
    </row>
    <row r="301" spans="1:25" ht="12" customHeight="1" x14ac:dyDescent="0.2">
      <c r="A301" s="205"/>
      <c r="B301" s="401"/>
      <c r="C301" s="460"/>
      <c r="D301" s="403"/>
      <c r="E301" s="315"/>
      <c r="F301" s="205"/>
      <c r="G301" s="205"/>
      <c r="H301" s="205"/>
      <c r="I301" s="205"/>
      <c r="J301" s="205"/>
      <c r="K301" s="205"/>
      <c r="L301" s="205"/>
      <c r="M301" s="205"/>
      <c r="N301" s="205"/>
      <c r="O301" s="205"/>
      <c r="P301" s="205"/>
      <c r="Q301" s="205"/>
      <c r="R301" s="205"/>
      <c r="S301" s="205"/>
      <c r="T301" s="205"/>
      <c r="U301" s="205"/>
      <c r="V301" s="205"/>
      <c r="W301" s="205"/>
      <c r="X301" s="205"/>
      <c r="Y301" s="205"/>
    </row>
    <row r="302" spans="1:25" ht="12" customHeight="1" x14ac:dyDescent="0.2">
      <c r="A302" s="205"/>
      <c r="B302" s="401"/>
      <c r="C302" s="460"/>
      <c r="D302" s="403"/>
      <c r="E302" s="315"/>
      <c r="F302" s="205"/>
      <c r="G302" s="205"/>
      <c r="H302" s="205"/>
      <c r="I302" s="205"/>
      <c r="J302" s="205"/>
      <c r="K302" s="205"/>
      <c r="L302" s="205"/>
      <c r="M302" s="205"/>
      <c r="N302" s="205"/>
      <c r="O302" s="205"/>
      <c r="P302" s="205"/>
      <c r="Q302" s="205"/>
      <c r="R302" s="205"/>
      <c r="S302" s="205"/>
      <c r="T302" s="205"/>
      <c r="U302" s="205"/>
      <c r="V302" s="205"/>
      <c r="W302" s="205"/>
      <c r="X302" s="205"/>
      <c r="Y302" s="205"/>
    </row>
    <row r="303" spans="1:25" ht="12" customHeight="1" x14ac:dyDescent="0.2">
      <c r="A303" s="205"/>
      <c r="B303" s="401"/>
      <c r="C303" s="460"/>
      <c r="D303" s="403"/>
      <c r="E303" s="315"/>
      <c r="F303" s="205"/>
      <c r="G303" s="205"/>
      <c r="H303" s="205"/>
      <c r="I303" s="205"/>
      <c r="J303" s="205"/>
      <c r="K303" s="205"/>
      <c r="L303" s="205"/>
      <c r="M303" s="205"/>
      <c r="N303" s="205"/>
      <c r="O303" s="205"/>
      <c r="P303" s="205"/>
      <c r="Q303" s="205"/>
      <c r="R303" s="205"/>
      <c r="S303" s="205"/>
      <c r="T303" s="205"/>
      <c r="U303" s="205"/>
      <c r="V303" s="205"/>
      <c r="W303" s="205"/>
      <c r="X303" s="205"/>
      <c r="Y303" s="205"/>
    </row>
    <row r="304" spans="1:25" ht="12" customHeight="1" x14ac:dyDescent="0.2">
      <c r="A304" s="205"/>
      <c r="B304" s="401"/>
      <c r="C304" s="460"/>
      <c r="D304" s="403"/>
      <c r="E304" s="315"/>
      <c r="F304" s="205"/>
      <c r="G304" s="205"/>
      <c r="H304" s="205"/>
      <c r="I304" s="205"/>
      <c r="J304" s="205"/>
      <c r="K304" s="205"/>
      <c r="L304" s="205"/>
      <c r="M304" s="205"/>
      <c r="N304" s="205"/>
      <c r="O304" s="205"/>
      <c r="P304" s="205"/>
      <c r="Q304" s="205"/>
      <c r="R304" s="205"/>
      <c r="S304" s="205"/>
      <c r="T304" s="205"/>
      <c r="U304" s="205"/>
      <c r="V304" s="205"/>
      <c r="W304" s="205"/>
      <c r="X304" s="205"/>
      <c r="Y304" s="205"/>
    </row>
    <row r="305" spans="1:25" ht="12" customHeight="1" x14ac:dyDescent="0.2">
      <c r="A305" s="205"/>
      <c r="B305" s="401"/>
      <c r="C305" s="460"/>
      <c r="D305" s="403"/>
      <c r="E305" s="315"/>
      <c r="F305" s="205"/>
      <c r="G305" s="205"/>
      <c r="H305" s="205"/>
      <c r="I305" s="205"/>
      <c r="J305" s="205"/>
      <c r="K305" s="205"/>
      <c r="L305" s="205"/>
      <c r="M305" s="205"/>
      <c r="N305" s="205"/>
      <c r="O305" s="205"/>
      <c r="P305" s="205"/>
      <c r="Q305" s="205"/>
      <c r="R305" s="205"/>
      <c r="S305" s="205"/>
      <c r="T305" s="205"/>
      <c r="U305" s="205"/>
      <c r="V305" s="205"/>
      <c r="W305" s="205"/>
      <c r="X305" s="205"/>
      <c r="Y305" s="205"/>
    </row>
    <row r="306" spans="1:25" ht="12" customHeight="1" x14ac:dyDescent="0.2">
      <c r="A306" s="205"/>
      <c r="B306" s="401"/>
      <c r="C306" s="460"/>
      <c r="D306" s="403"/>
      <c r="E306" s="315"/>
      <c r="F306" s="205"/>
      <c r="G306" s="205"/>
      <c r="H306" s="205"/>
      <c r="I306" s="205"/>
      <c r="J306" s="205"/>
      <c r="K306" s="205"/>
      <c r="L306" s="205"/>
      <c r="M306" s="205"/>
      <c r="N306" s="205"/>
      <c r="O306" s="205"/>
      <c r="P306" s="205"/>
      <c r="Q306" s="205"/>
      <c r="R306" s="205"/>
      <c r="S306" s="205"/>
      <c r="T306" s="205"/>
      <c r="U306" s="205"/>
      <c r="V306" s="205"/>
      <c r="W306" s="205"/>
      <c r="X306" s="205"/>
      <c r="Y306" s="205"/>
    </row>
    <row r="307" spans="1:25" ht="12" customHeight="1" x14ac:dyDescent="0.2">
      <c r="A307" s="205"/>
      <c r="B307" s="401"/>
      <c r="C307" s="460"/>
      <c r="D307" s="403"/>
      <c r="E307" s="315"/>
      <c r="F307" s="205"/>
      <c r="G307" s="205"/>
      <c r="H307" s="205"/>
      <c r="I307" s="205"/>
      <c r="J307" s="205"/>
      <c r="K307" s="205"/>
      <c r="L307" s="205"/>
      <c r="M307" s="205"/>
      <c r="N307" s="205"/>
      <c r="O307" s="205"/>
      <c r="P307" s="205"/>
      <c r="Q307" s="205"/>
      <c r="R307" s="205"/>
      <c r="S307" s="205"/>
      <c r="T307" s="205"/>
      <c r="U307" s="205"/>
      <c r="V307" s="205"/>
      <c r="W307" s="205"/>
      <c r="X307" s="205"/>
      <c r="Y307" s="205"/>
    </row>
    <row r="308" spans="1:25" ht="12" customHeight="1" x14ac:dyDescent="0.2">
      <c r="A308" s="205"/>
      <c r="B308" s="401"/>
      <c r="C308" s="460"/>
      <c r="D308" s="403"/>
      <c r="E308" s="315"/>
      <c r="F308" s="205"/>
      <c r="G308" s="205"/>
      <c r="H308" s="205"/>
      <c r="I308" s="205"/>
      <c r="J308" s="205"/>
      <c r="K308" s="205"/>
      <c r="L308" s="205"/>
      <c r="M308" s="205"/>
      <c r="N308" s="205"/>
      <c r="O308" s="205"/>
      <c r="P308" s="205"/>
      <c r="Q308" s="205"/>
      <c r="R308" s="205"/>
      <c r="S308" s="205"/>
      <c r="T308" s="205"/>
      <c r="U308" s="205"/>
      <c r="V308" s="205"/>
      <c r="W308" s="205"/>
      <c r="X308" s="205"/>
      <c r="Y308" s="205"/>
    </row>
    <row r="309" spans="1:25" ht="12" customHeight="1" x14ac:dyDescent="0.2">
      <c r="A309" s="205"/>
      <c r="B309" s="401"/>
      <c r="C309" s="460"/>
      <c r="D309" s="403"/>
      <c r="E309" s="315"/>
      <c r="F309" s="205"/>
      <c r="G309" s="205"/>
      <c r="H309" s="205"/>
      <c r="I309" s="205"/>
      <c r="J309" s="205"/>
      <c r="K309" s="205"/>
      <c r="L309" s="205"/>
      <c r="M309" s="205"/>
      <c r="N309" s="205"/>
      <c r="O309" s="205"/>
      <c r="P309" s="205"/>
      <c r="Q309" s="205"/>
      <c r="R309" s="205"/>
      <c r="S309" s="205"/>
      <c r="T309" s="205"/>
      <c r="U309" s="205"/>
      <c r="V309" s="205"/>
      <c r="W309" s="205"/>
      <c r="X309" s="205"/>
      <c r="Y309" s="205"/>
    </row>
    <row r="310" spans="1:25" ht="12" customHeight="1" x14ac:dyDescent="0.2">
      <c r="A310" s="205"/>
      <c r="B310" s="401"/>
      <c r="C310" s="460"/>
      <c r="D310" s="403"/>
      <c r="E310" s="315"/>
      <c r="F310" s="205"/>
      <c r="G310" s="205"/>
      <c r="H310" s="205"/>
      <c r="I310" s="205"/>
      <c r="J310" s="205"/>
      <c r="K310" s="205"/>
      <c r="L310" s="205"/>
      <c r="M310" s="205"/>
      <c r="N310" s="205"/>
      <c r="O310" s="205"/>
      <c r="P310" s="205"/>
      <c r="Q310" s="205"/>
      <c r="R310" s="205"/>
      <c r="S310" s="205"/>
      <c r="T310" s="205"/>
      <c r="U310" s="205"/>
      <c r="V310" s="205"/>
      <c r="W310" s="205"/>
      <c r="X310" s="205"/>
      <c r="Y310" s="205"/>
    </row>
    <row r="311" spans="1:25" ht="12" customHeight="1" x14ac:dyDescent="0.2">
      <c r="A311" s="205"/>
      <c r="B311" s="401"/>
      <c r="C311" s="460"/>
      <c r="D311" s="403"/>
      <c r="E311" s="315"/>
      <c r="F311" s="205"/>
      <c r="G311" s="205"/>
      <c r="H311" s="205"/>
      <c r="I311" s="205"/>
      <c r="J311" s="205"/>
      <c r="K311" s="205"/>
      <c r="L311" s="205"/>
      <c r="M311" s="205"/>
      <c r="N311" s="205"/>
      <c r="O311" s="205"/>
      <c r="P311" s="205"/>
      <c r="Q311" s="205"/>
      <c r="R311" s="205"/>
      <c r="S311" s="205"/>
      <c r="T311" s="205"/>
      <c r="U311" s="205"/>
      <c r="V311" s="205"/>
      <c r="W311" s="205"/>
      <c r="X311" s="205"/>
      <c r="Y311" s="205"/>
    </row>
    <row r="312" spans="1:25" ht="12" customHeight="1" x14ac:dyDescent="0.2">
      <c r="A312" s="205"/>
      <c r="B312" s="401"/>
      <c r="C312" s="460"/>
      <c r="D312" s="403"/>
      <c r="E312" s="315"/>
      <c r="F312" s="205"/>
      <c r="G312" s="205"/>
      <c r="H312" s="205"/>
      <c r="I312" s="205"/>
      <c r="J312" s="205"/>
      <c r="K312" s="205"/>
      <c r="L312" s="205"/>
      <c r="M312" s="205"/>
      <c r="N312" s="205"/>
      <c r="O312" s="205"/>
      <c r="P312" s="205"/>
      <c r="Q312" s="205"/>
      <c r="R312" s="205"/>
      <c r="S312" s="205"/>
      <c r="T312" s="205"/>
      <c r="U312" s="205"/>
      <c r="V312" s="205"/>
      <c r="W312" s="205"/>
      <c r="X312" s="205"/>
      <c r="Y312" s="205"/>
    </row>
    <row r="313" spans="1:25" ht="12" customHeight="1" x14ac:dyDescent="0.2">
      <c r="A313" s="205"/>
      <c r="B313" s="401"/>
      <c r="C313" s="460"/>
      <c r="D313" s="403"/>
      <c r="E313" s="315"/>
      <c r="F313" s="205"/>
      <c r="G313" s="205"/>
      <c r="H313" s="205"/>
      <c r="I313" s="205"/>
      <c r="J313" s="205"/>
      <c r="K313" s="205"/>
      <c r="L313" s="205"/>
      <c r="M313" s="205"/>
      <c r="N313" s="205"/>
      <c r="O313" s="205"/>
      <c r="P313" s="205"/>
      <c r="Q313" s="205"/>
      <c r="R313" s="205"/>
      <c r="S313" s="205"/>
      <c r="T313" s="205"/>
      <c r="U313" s="205"/>
      <c r="V313" s="205"/>
      <c r="W313" s="205"/>
      <c r="X313" s="205"/>
      <c r="Y313" s="205"/>
    </row>
    <row r="314" spans="1:25" ht="12" customHeight="1" x14ac:dyDescent="0.2">
      <c r="A314" s="205"/>
      <c r="B314" s="401"/>
      <c r="C314" s="460"/>
      <c r="D314" s="403"/>
      <c r="E314" s="315"/>
      <c r="F314" s="205"/>
      <c r="G314" s="205"/>
      <c r="H314" s="205"/>
      <c r="I314" s="205"/>
      <c r="J314" s="205"/>
      <c r="K314" s="205"/>
      <c r="L314" s="205"/>
      <c r="M314" s="205"/>
      <c r="N314" s="205"/>
      <c r="O314" s="205"/>
      <c r="P314" s="205"/>
      <c r="Q314" s="205"/>
      <c r="R314" s="205"/>
      <c r="S314" s="205"/>
      <c r="T314" s="205"/>
      <c r="U314" s="205"/>
      <c r="V314" s="205"/>
      <c r="W314" s="205"/>
      <c r="X314" s="205"/>
      <c r="Y314" s="205"/>
    </row>
    <row r="315" spans="1:25" ht="12" customHeight="1" x14ac:dyDescent="0.2">
      <c r="A315" s="205"/>
      <c r="B315" s="401"/>
      <c r="C315" s="460"/>
      <c r="D315" s="403"/>
      <c r="E315" s="315"/>
      <c r="F315" s="205"/>
      <c r="G315" s="205"/>
      <c r="H315" s="205"/>
      <c r="I315" s="205"/>
      <c r="J315" s="205"/>
      <c r="K315" s="205"/>
      <c r="L315" s="205"/>
      <c r="M315" s="205"/>
      <c r="N315" s="205"/>
      <c r="O315" s="205"/>
      <c r="P315" s="205"/>
      <c r="Q315" s="205"/>
      <c r="R315" s="205"/>
      <c r="S315" s="205"/>
      <c r="T315" s="205"/>
      <c r="U315" s="205"/>
      <c r="V315" s="205"/>
      <c r="W315" s="205"/>
      <c r="X315" s="205"/>
      <c r="Y315" s="205"/>
    </row>
    <row r="316" spans="1:25" ht="12" customHeight="1" x14ac:dyDescent="0.2">
      <c r="A316" s="205"/>
      <c r="B316" s="401"/>
      <c r="C316" s="460"/>
      <c r="D316" s="403"/>
      <c r="E316" s="315"/>
      <c r="F316" s="205"/>
      <c r="G316" s="205"/>
      <c r="H316" s="205"/>
      <c r="I316" s="205"/>
      <c r="J316" s="205"/>
      <c r="K316" s="205"/>
      <c r="L316" s="205"/>
      <c r="M316" s="205"/>
      <c r="N316" s="205"/>
      <c r="O316" s="205"/>
      <c r="P316" s="205"/>
      <c r="Q316" s="205"/>
      <c r="R316" s="205"/>
      <c r="S316" s="205"/>
      <c r="T316" s="205"/>
      <c r="U316" s="205"/>
      <c r="V316" s="205"/>
      <c r="W316" s="205"/>
      <c r="X316" s="205"/>
      <c r="Y316" s="205"/>
    </row>
    <row r="317" spans="1:25" ht="12" customHeight="1" x14ac:dyDescent="0.2">
      <c r="A317" s="205"/>
      <c r="B317" s="401"/>
      <c r="C317" s="460"/>
      <c r="D317" s="403"/>
      <c r="E317" s="315"/>
      <c r="F317" s="205"/>
      <c r="G317" s="205"/>
      <c r="H317" s="205"/>
      <c r="I317" s="205"/>
      <c r="J317" s="205"/>
      <c r="K317" s="205"/>
      <c r="L317" s="205"/>
      <c r="M317" s="205"/>
      <c r="N317" s="205"/>
      <c r="O317" s="205"/>
      <c r="P317" s="205"/>
      <c r="Q317" s="205"/>
      <c r="R317" s="205"/>
      <c r="S317" s="205"/>
      <c r="T317" s="205"/>
      <c r="U317" s="205"/>
      <c r="V317" s="205"/>
      <c r="W317" s="205"/>
      <c r="X317" s="205"/>
      <c r="Y317" s="205"/>
    </row>
    <row r="318" spans="1:25" ht="12" customHeight="1" x14ac:dyDescent="0.2">
      <c r="A318" s="205"/>
      <c r="B318" s="401"/>
      <c r="C318" s="460"/>
      <c r="D318" s="403"/>
      <c r="E318" s="315"/>
      <c r="F318" s="205"/>
      <c r="G318" s="205"/>
      <c r="H318" s="205"/>
      <c r="I318" s="205"/>
      <c r="J318" s="205"/>
      <c r="K318" s="205"/>
      <c r="L318" s="205"/>
      <c r="M318" s="205"/>
      <c r="N318" s="205"/>
      <c r="O318" s="205"/>
      <c r="P318" s="205"/>
      <c r="Q318" s="205"/>
      <c r="R318" s="205"/>
      <c r="S318" s="205"/>
      <c r="T318" s="205"/>
      <c r="U318" s="205"/>
      <c r="V318" s="205"/>
      <c r="W318" s="205"/>
      <c r="X318" s="205"/>
      <c r="Y318" s="205"/>
    </row>
    <row r="319" spans="1:25" ht="12" customHeight="1" x14ac:dyDescent="0.2">
      <c r="A319" s="205"/>
      <c r="B319" s="401"/>
      <c r="C319" s="460"/>
      <c r="D319" s="403"/>
      <c r="E319" s="315"/>
      <c r="F319" s="205"/>
      <c r="G319" s="205"/>
      <c r="H319" s="205"/>
      <c r="I319" s="205"/>
      <c r="J319" s="205"/>
      <c r="K319" s="205"/>
      <c r="L319" s="205"/>
      <c r="M319" s="205"/>
      <c r="N319" s="205"/>
      <c r="O319" s="205"/>
      <c r="P319" s="205"/>
      <c r="Q319" s="205"/>
      <c r="R319" s="205"/>
      <c r="S319" s="205"/>
      <c r="T319" s="205"/>
      <c r="U319" s="205"/>
      <c r="V319" s="205"/>
      <c r="W319" s="205"/>
      <c r="X319" s="205"/>
      <c r="Y319" s="205"/>
    </row>
    <row r="320" spans="1:25" ht="12" customHeight="1" x14ac:dyDescent="0.2">
      <c r="A320" s="205"/>
      <c r="B320" s="401"/>
      <c r="C320" s="460"/>
      <c r="D320" s="403"/>
      <c r="E320" s="315"/>
      <c r="F320" s="205"/>
      <c r="G320" s="205"/>
      <c r="H320" s="205"/>
      <c r="I320" s="205"/>
      <c r="J320" s="205"/>
      <c r="K320" s="205"/>
      <c r="L320" s="205"/>
      <c r="M320" s="205"/>
      <c r="N320" s="205"/>
      <c r="O320" s="205"/>
      <c r="P320" s="205"/>
      <c r="Q320" s="205"/>
      <c r="R320" s="205"/>
      <c r="S320" s="205"/>
      <c r="T320" s="205"/>
      <c r="U320" s="205"/>
      <c r="V320" s="205"/>
      <c r="W320" s="205"/>
      <c r="X320" s="205"/>
      <c r="Y320" s="205"/>
    </row>
    <row r="321" spans="1:25" ht="12" customHeight="1" x14ac:dyDescent="0.2">
      <c r="A321" s="205"/>
      <c r="B321" s="401"/>
      <c r="C321" s="460"/>
      <c r="D321" s="403"/>
      <c r="E321" s="315"/>
      <c r="F321" s="205"/>
      <c r="G321" s="205"/>
      <c r="H321" s="205"/>
      <c r="I321" s="205"/>
      <c r="J321" s="205"/>
      <c r="K321" s="205"/>
      <c r="L321" s="205"/>
      <c r="M321" s="205"/>
      <c r="N321" s="205"/>
      <c r="O321" s="205"/>
      <c r="P321" s="205"/>
      <c r="Q321" s="205"/>
      <c r="R321" s="205"/>
      <c r="S321" s="205"/>
      <c r="T321" s="205"/>
      <c r="U321" s="205"/>
      <c r="V321" s="205"/>
      <c r="W321" s="205"/>
      <c r="X321" s="205"/>
      <c r="Y321" s="205"/>
    </row>
    <row r="322" spans="1:25" ht="12" customHeight="1" x14ac:dyDescent="0.2">
      <c r="A322" s="205"/>
      <c r="B322" s="401"/>
      <c r="C322" s="460"/>
      <c r="D322" s="403"/>
      <c r="E322" s="315"/>
      <c r="F322" s="205"/>
      <c r="G322" s="205"/>
      <c r="H322" s="205"/>
      <c r="I322" s="205"/>
      <c r="J322" s="205"/>
      <c r="K322" s="205"/>
      <c r="L322" s="205"/>
      <c r="M322" s="205"/>
      <c r="N322" s="205"/>
      <c r="O322" s="205"/>
      <c r="P322" s="205"/>
      <c r="Q322" s="205"/>
      <c r="R322" s="205"/>
      <c r="S322" s="205"/>
      <c r="T322" s="205"/>
      <c r="U322" s="205"/>
      <c r="V322" s="205"/>
      <c r="W322" s="205"/>
      <c r="X322" s="205"/>
      <c r="Y322" s="205"/>
    </row>
    <row r="323" spans="1:25" ht="12" customHeight="1" x14ac:dyDescent="0.2">
      <c r="A323" s="205"/>
      <c r="B323" s="401"/>
      <c r="C323" s="460"/>
      <c r="D323" s="403"/>
      <c r="E323" s="315"/>
      <c r="F323" s="205"/>
      <c r="G323" s="205"/>
      <c r="H323" s="205"/>
      <c r="I323" s="205"/>
      <c r="J323" s="205"/>
      <c r="K323" s="205"/>
      <c r="L323" s="205"/>
      <c r="M323" s="205"/>
      <c r="N323" s="205"/>
      <c r="O323" s="205"/>
      <c r="P323" s="205"/>
      <c r="Q323" s="205"/>
      <c r="R323" s="205"/>
      <c r="S323" s="205"/>
      <c r="T323" s="205"/>
      <c r="U323" s="205"/>
      <c r="V323" s="205"/>
      <c r="W323" s="205"/>
      <c r="X323" s="205"/>
      <c r="Y323" s="205"/>
    </row>
    <row r="324" spans="1:25" ht="12" customHeight="1" x14ac:dyDescent="0.2">
      <c r="A324" s="205"/>
      <c r="B324" s="401"/>
      <c r="C324" s="460"/>
      <c r="D324" s="403"/>
      <c r="E324" s="315"/>
      <c r="F324" s="205"/>
      <c r="G324" s="205"/>
      <c r="H324" s="205"/>
      <c r="I324" s="205"/>
      <c r="J324" s="205"/>
      <c r="K324" s="205"/>
      <c r="L324" s="205"/>
      <c r="M324" s="205"/>
      <c r="N324" s="205"/>
      <c r="O324" s="205"/>
      <c r="P324" s="205"/>
      <c r="Q324" s="205"/>
      <c r="R324" s="205"/>
      <c r="S324" s="205"/>
      <c r="T324" s="205"/>
      <c r="U324" s="205"/>
      <c r="V324" s="205"/>
      <c r="W324" s="205"/>
      <c r="X324" s="205"/>
      <c r="Y324" s="205"/>
    </row>
    <row r="325" spans="1:25" ht="12" customHeight="1" x14ac:dyDescent="0.2">
      <c r="A325" s="205"/>
      <c r="B325" s="401"/>
      <c r="C325" s="460"/>
      <c r="D325" s="403"/>
      <c r="E325" s="315"/>
      <c r="F325" s="205"/>
      <c r="G325" s="205"/>
      <c r="H325" s="205"/>
      <c r="I325" s="205"/>
      <c r="J325" s="205"/>
      <c r="K325" s="205"/>
      <c r="L325" s="205"/>
      <c r="M325" s="205"/>
      <c r="N325" s="205"/>
      <c r="O325" s="205"/>
      <c r="P325" s="205"/>
      <c r="Q325" s="205"/>
      <c r="R325" s="205"/>
      <c r="S325" s="205"/>
      <c r="T325" s="205"/>
      <c r="U325" s="205"/>
      <c r="V325" s="205"/>
      <c r="W325" s="205"/>
      <c r="X325" s="205"/>
      <c r="Y325" s="205"/>
    </row>
    <row r="326" spans="1:25" ht="12" customHeight="1" x14ac:dyDescent="0.2">
      <c r="A326" s="205"/>
      <c r="B326" s="401"/>
      <c r="C326" s="460"/>
      <c r="D326" s="403"/>
      <c r="E326" s="315"/>
      <c r="F326" s="205"/>
      <c r="G326" s="205"/>
      <c r="H326" s="205"/>
      <c r="I326" s="205"/>
      <c r="J326" s="205"/>
      <c r="K326" s="205"/>
      <c r="L326" s="205"/>
      <c r="M326" s="205"/>
      <c r="N326" s="205"/>
      <c r="O326" s="205"/>
      <c r="P326" s="205"/>
      <c r="Q326" s="205"/>
      <c r="R326" s="205"/>
      <c r="S326" s="205"/>
      <c r="T326" s="205"/>
      <c r="U326" s="205"/>
      <c r="V326" s="205"/>
      <c r="W326" s="205"/>
      <c r="X326" s="205"/>
      <c r="Y326" s="205"/>
    </row>
    <row r="327" spans="1:25" ht="12" customHeight="1" x14ac:dyDescent="0.2">
      <c r="A327" s="205"/>
      <c r="B327" s="401"/>
      <c r="C327" s="460"/>
      <c r="D327" s="403"/>
      <c r="E327" s="315"/>
      <c r="F327" s="205"/>
      <c r="G327" s="205"/>
      <c r="H327" s="205"/>
      <c r="I327" s="205"/>
      <c r="J327" s="205"/>
      <c r="K327" s="205"/>
      <c r="L327" s="205"/>
      <c r="M327" s="205"/>
      <c r="N327" s="205"/>
      <c r="O327" s="205"/>
      <c r="P327" s="205"/>
      <c r="Q327" s="205"/>
      <c r="R327" s="205"/>
      <c r="S327" s="205"/>
      <c r="T327" s="205"/>
      <c r="U327" s="205"/>
      <c r="V327" s="205"/>
      <c r="W327" s="205"/>
      <c r="X327" s="205"/>
      <c r="Y327" s="205"/>
    </row>
    <row r="328" spans="1:25" ht="12" customHeight="1" x14ac:dyDescent="0.2">
      <c r="A328" s="205"/>
      <c r="B328" s="401"/>
      <c r="C328" s="460"/>
      <c r="D328" s="403"/>
      <c r="E328" s="315"/>
      <c r="F328" s="205"/>
      <c r="G328" s="205"/>
      <c r="H328" s="205"/>
      <c r="I328" s="205"/>
      <c r="J328" s="205"/>
      <c r="K328" s="205"/>
      <c r="L328" s="205"/>
      <c r="M328" s="205"/>
      <c r="N328" s="205"/>
      <c r="O328" s="205"/>
      <c r="P328" s="205"/>
      <c r="Q328" s="205"/>
      <c r="R328" s="205"/>
      <c r="S328" s="205"/>
      <c r="T328" s="205"/>
      <c r="U328" s="205"/>
      <c r="V328" s="205"/>
      <c r="W328" s="205"/>
      <c r="X328" s="205"/>
      <c r="Y328" s="205"/>
    </row>
    <row r="329" spans="1:25" ht="12" customHeight="1" x14ac:dyDescent="0.2">
      <c r="A329" s="205"/>
      <c r="B329" s="401"/>
      <c r="C329" s="460"/>
      <c r="D329" s="403"/>
      <c r="E329" s="315"/>
      <c r="F329" s="205"/>
      <c r="G329" s="205"/>
      <c r="H329" s="205"/>
      <c r="I329" s="205"/>
      <c r="J329" s="205"/>
      <c r="K329" s="205"/>
      <c r="L329" s="205"/>
      <c r="M329" s="205"/>
      <c r="N329" s="205"/>
      <c r="O329" s="205"/>
      <c r="P329" s="205"/>
      <c r="Q329" s="205"/>
      <c r="R329" s="205"/>
      <c r="S329" s="205"/>
      <c r="T329" s="205"/>
      <c r="U329" s="205"/>
      <c r="V329" s="205"/>
      <c r="W329" s="205"/>
      <c r="X329" s="205"/>
      <c r="Y329" s="205"/>
    </row>
    <row r="330" spans="1:25" ht="12" customHeight="1" x14ac:dyDescent="0.2">
      <c r="A330" s="205"/>
      <c r="B330" s="401"/>
      <c r="C330" s="460"/>
      <c r="D330" s="403"/>
      <c r="E330" s="315"/>
      <c r="F330" s="205"/>
      <c r="G330" s="205"/>
      <c r="H330" s="205"/>
      <c r="I330" s="205"/>
      <c r="J330" s="205"/>
      <c r="K330" s="205"/>
      <c r="L330" s="205"/>
      <c r="M330" s="205"/>
      <c r="N330" s="205"/>
      <c r="O330" s="205"/>
      <c r="P330" s="205"/>
      <c r="Q330" s="205"/>
      <c r="R330" s="205"/>
      <c r="S330" s="205"/>
      <c r="T330" s="205"/>
      <c r="U330" s="205"/>
      <c r="V330" s="205"/>
      <c r="W330" s="205"/>
      <c r="X330" s="205"/>
      <c r="Y330" s="205"/>
    </row>
    <row r="331" spans="1:25" ht="12" customHeight="1" x14ac:dyDescent="0.2">
      <c r="A331" s="205"/>
      <c r="B331" s="401"/>
      <c r="C331" s="460"/>
      <c r="D331" s="403"/>
      <c r="E331" s="315"/>
      <c r="F331" s="205"/>
      <c r="G331" s="205"/>
      <c r="H331" s="205"/>
      <c r="I331" s="205"/>
      <c r="J331" s="205"/>
      <c r="K331" s="205"/>
      <c r="L331" s="205"/>
      <c r="M331" s="205"/>
      <c r="N331" s="205"/>
      <c r="O331" s="205"/>
      <c r="P331" s="205"/>
      <c r="Q331" s="205"/>
      <c r="R331" s="205"/>
      <c r="S331" s="205"/>
      <c r="T331" s="205"/>
      <c r="U331" s="205"/>
      <c r="V331" s="205"/>
      <c r="W331" s="205"/>
      <c r="X331" s="205"/>
      <c r="Y331" s="205"/>
    </row>
    <row r="332" spans="1:25" ht="12" customHeight="1" x14ac:dyDescent="0.2">
      <c r="A332" s="205"/>
      <c r="B332" s="401"/>
      <c r="C332" s="460"/>
      <c r="D332" s="403"/>
      <c r="E332" s="315"/>
      <c r="F332" s="205"/>
      <c r="G332" s="205"/>
      <c r="H332" s="205"/>
      <c r="I332" s="205"/>
      <c r="J332" s="205"/>
      <c r="K332" s="205"/>
      <c r="L332" s="205"/>
      <c r="M332" s="205"/>
      <c r="N332" s="205"/>
      <c r="O332" s="205"/>
      <c r="P332" s="205"/>
      <c r="Q332" s="205"/>
      <c r="R332" s="205"/>
      <c r="S332" s="205"/>
      <c r="T332" s="205"/>
      <c r="U332" s="205"/>
      <c r="V332" s="205"/>
      <c r="W332" s="205"/>
      <c r="X332" s="205"/>
      <c r="Y332" s="205"/>
    </row>
    <row r="333" spans="1:25" ht="12" customHeight="1" x14ac:dyDescent="0.2">
      <c r="A333" s="205"/>
      <c r="B333" s="401"/>
      <c r="C333" s="460"/>
      <c r="D333" s="403"/>
      <c r="E333" s="315"/>
      <c r="F333" s="205"/>
      <c r="G333" s="205"/>
      <c r="H333" s="205"/>
      <c r="I333" s="205"/>
      <c r="J333" s="205"/>
      <c r="K333" s="205"/>
      <c r="L333" s="205"/>
      <c r="M333" s="205"/>
      <c r="N333" s="205"/>
      <c r="O333" s="205"/>
      <c r="P333" s="205"/>
      <c r="Q333" s="205"/>
      <c r="R333" s="205"/>
      <c r="S333" s="205"/>
      <c r="T333" s="205"/>
      <c r="U333" s="205"/>
      <c r="V333" s="205"/>
      <c r="W333" s="205"/>
      <c r="X333" s="205"/>
      <c r="Y333" s="205"/>
    </row>
    <row r="334" spans="1:25" ht="12" customHeight="1" x14ac:dyDescent="0.2">
      <c r="A334" s="205"/>
      <c r="B334" s="401"/>
      <c r="C334" s="460"/>
      <c r="D334" s="403"/>
      <c r="E334" s="315"/>
      <c r="F334" s="205"/>
      <c r="G334" s="205"/>
      <c r="H334" s="205"/>
      <c r="I334" s="205"/>
      <c r="J334" s="205"/>
      <c r="K334" s="205"/>
      <c r="L334" s="205"/>
      <c r="M334" s="205"/>
      <c r="N334" s="205"/>
      <c r="O334" s="205"/>
      <c r="P334" s="205"/>
      <c r="Q334" s="205"/>
      <c r="R334" s="205"/>
      <c r="S334" s="205"/>
      <c r="T334" s="205"/>
      <c r="U334" s="205"/>
      <c r="V334" s="205"/>
      <c r="W334" s="205"/>
      <c r="X334" s="205"/>
      <c r="Y334" s="205"/>
    </row>
    <row r="335" spans="1:25" ht="12" customHeight="1" x14ac:dyDescent="0.2">
      <c r="A335" s="205"/>
      <c r="B335" s="401"/>
      <c r="C335" s="460"/>
      <c r="D335" s="403"/>
      <c r="E335" s="315"/>
      <c r="F335" s="205"/>
      <c r="G335" s="205"/>
      <c r="H335" s="205"/>
      <c r="I335" s="205"/>
      <c r="J335" s="205"/>
      <c r="K335" s="205"/>
      <c r="L335" s="205"/>
      <c r="M335" s="205"/>
      <c r="N335" s="205"/>
      <c r="O335" s="205"/>
      <c r="P335" s="205"/>
      <c r="Q335" s="205"/>
      <c r="R335" s="205"/>
      <c r="S335" s="205"/>
      <c r="T335" s="205"/>
      <c r="U335" s="205"/>
      <c r="V335" s="205"/>
      <c r="W335" s="205"/>
      <c r="X335" s="205"/>
      <c r="Y335" s="205"/>
    </row>
    <row r="336" spans="1:25" ht="12" customHeight="1" x14ac:dyDescent="0.2">
      <c r="A336" s="205"/>
      <c r="B336" s="401"/>
      <c r="C336" s="460"/>
      <c r="D336" s="403"/>
      <c r="E336" s="315"/>
      <c r="F336" s="205"/>
      <c r="G336" s="205"/>
      <c r="H336" s="205"/>
      <c r="I336" s="205"/>
      <c r="J336" s="205"/>
      <c r="K336" s="205"/>
      <c r="L336" s="205"/>
      <c r="M336" s="205"/>
      <c r="N336" s="205"/>
      <c r="O336" s="205"/>
      <c r="P336" s="205"/>
      <c r="Q336" s="205"/>
      <c r="R336" s="205"/>
      <c r="S336" s="205"/>
      <c r="T336" s="205"/>
      <c r="U336" s="205"/>
      <c r="V336" s="205"/>
      <c r="W336" s="205"/>
      <c r="X336" s="205"/>
      <c r="Y336" s="205"/>
    </row>
    <row r="337" spans="1:25" ht="12" customHeight="1" x14ac:dyDescent="0.2">
      <c r="A337" s="205"/>
      <c r="B337" s="401"/>
      <c r="C337" s="460"/>
      <c r="D337" s="403"/>
      <c r="E337" s="315"/>
      <c r="F337" s="205"/>
      <c r="G337" s="205"/>
      <c r="H337" s="205"/>
      <c r="I337" s="205"/>
      <c r="J337" s="205"/>
      <c r="K337" s="205"/>
      <c r="L337" s="205"/>
      <c r="M337" s="205"/>
      <c r="N337" s="205"/>
      <c r="O337" s="205"/>
      <c r="P337" s="205"/>
      <c r="Q337" s="205"/>
      <c r="R337" s="205"/>
      <c r="S337" s="205"/>
      <c r="T337" s="205"/>
      <c r="U337" s="205"/>
      <c r="V337" s="205"/>
      <c r="W337" s="205"/>
      <c r="X337" s="205"/>
      <c r="Y337" s="205"/>
    </row>
    <row r="338" spans="1:25" ht="12" customHeight="1" x14ac:dyDescent="0.2">
      <c r="A338" s="205"/>
      <c r="B338" s="401"/>
      <c r="C338" s="460"/>
      <c r="D338" s="403"/>
      <c r="E338" s="315"/>
      <c r="F338" s="205"/>
      <c r="G338" s="205"/>
      <c r="H338" s="205"/>
      <c r="I338" s="205"/>
      <c r="J338" s="205"/>
      <c r="K338" s="205"/>
      <c r="L338" s="205"/>
      <c r="M338" s="205"/>
      <c r="N338" s="205"/>
      <c r="O338" s="205"/>
      <c r="P338" s="205"/>
      <c r="Q338" s="205"/>
      <c r="R338" s="205"/>
      <c r="S338" s="205"/>
      <c r="T338" s="205"/>
      <c r="U338" s="205"/>
      <c r="V338" s="205"/>
      <c r="W338" s="205"/>
      <c r="X338" s="205"/>
      <c r="Y338" s="205"/>
    </row>
    <row r="339" spans="1:25" ht="12" customHeight="1" x14ac:dyDescent="0.2">
      <c r="A339" s="205"/>
      <c r="B339" s="401"/>
      <c r="C339" s="460"/>
      <c r="D339" s="403"/>
      <c r="E339" s="315"/>
      <c r="F339" s="205"/>
      <c r="G339" s="205"/>
      <c r="H339" s="205"/>
      <c r="I339" s="205"/>
      <c r="J339" s="205"/>
      <c r="K339" s="205"/>
      <c r="L339" s="205"/>
      <c r="M339" s="205"/>
      <c r="N339" s="205"/>
      <c r="O339" s="205"/>
      <c r="P339" s="205"/>
      <c r="Q339" s="205"/>
      <c r="R339" s="205"/>
      <c r="S339" s="205"/>
      <c r="T339" s="205"/>
      <c r="U339" s="205"/>
      <c r="V339" s="205"/>
      <c r="W339" s="205"/>
      <c r="X339" s="205"/>
      <c r="Y339" s="205"/>
    </row>
    <row r="340" spans="1:25" ht="15.75" customHeight="1" x14ac:dyDescent="0.2"/>
    <row r="341" spans="1:25" ht="15.75" customHeight="1" x14ac:dyDescent="0.2"/>
    <row r="342" spans="1:25" ht="15.75" customHeight="1" x14ac:dyDescent="0.2"/>
    <row r="343" spans="1:25" ht="15.75" customHeight="1" x14ac:dyDescent="0.2"/>
    <row r="344" spans="1:25" ht="15.75" customHeight="1" x14ac:dyDescent="0.2"/>
    <row r="345" spans="1:25" ht="15.75" customHeight="1" x14ac:dyDescent="0.2"/>
    <row r="346" spans="1:25" ht="15.75" customHeight="1" x14ac:dyDescent="0.2"/>
    <row r="347" spans="1:25" ht="15.75" customHeight="1" x14ac:dyDescent="0.2"/>
    <row r="348" spans="1:25" ht="15.75" customHeight="1" x14ac:dyDescent="0.2"/>
    <row r="349" spans="1:25" ht="15.75" customHeight="1" x14ac:dyDescent="0.2"/>
    <row r="350" spans="1:25" ht="15.75" customHeight="1" x14ac:dyDescent="0.2"/>
    <row r="351" spans="1:25" ht="15.75" customHeight="1" x14ac:dyDescent="0.2"/>
    <row r="352" spans="1:25"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
    <mergeCell ref="A8:D8"/>
    <mergeCell ref="A1:E1"/>
    <mergeCell ref="B2:E2"/>
    <mergeCell ref="B3:E3"/>
    <mergeCell ref="B4:E4"/>
    <mergeCell ref="B5:E5"/>
  </mergeCells>
  <pageMargins left="0.75" right="0.75" top="1" bottom="1"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Y1000"/>
  <sheetViews>
    <sheetView workbookViewId="0"/>
  </sheetViews>
  <sheetFormatPr defaultColWidth="12.5703125" defaultRowHeight="15" customHeight="1" x14ac:dyDescent="0.2"/>
  <cols>
    <col min="1" max="1" width="25.140625" customWidth="1"/>
    <col min="2" max="2" width="8.7109375" customWidth="1"/>
    <col min="3" max="3" width="10" customWidth="1"/>
    <col min="4" max="4" width="12.7109375" customWidth="1"/>
    <col min="5" max="5" width="37.42578125" customWidth="1"/>
    <col min="6" max="6" width="1.5703125" customWidth="1"/>
    <col min="7" max="25" width="26.7109375" customWidth="1"/>
  </cols>
  <sheetData>
    <row r="1" spans="1:25" ht="12" customHeight="1" x14ac:dyDescent="0.25">
      <c r="A1" s="603" t="s">
        <v>220</v>
      </c>
      <c r="B1" s="604"/>
      <c r="C1" s="604"/>
      <c r="D1" s="604"/>
      <c r="E1" s="605"/>
      <c r="F1" s="205"/>
      <c r="G1" s="205"/>
      <c r="H1" s="205"/>
      <c r="I1" s="205"/>
      <c r="J1" s="205"/>
      <c r="K1" s="205"/>
      <c r="L1" s="205"/>
      <c r="M1" s="205"/>
      <c r="N1" s="205"/>
      <c r="O1" s="205"/>
      <c r="P1" s="205"/>
      <c r="Q1" s="205"/>
      <c r="R1" s="205"/>
      <c r="S1" s="205"/>
      <c r="T1" s="205"/>
      <c r="U1" s="205"/>
      <c r="V1" s="205"/>
      <c r="W1" s="205"/>
      <c r="X1" s="205"/>
      <c r="Y1" s="205"/>
    </row>
    <row r="2" spans="1:25" ht="12" customHeight="1" x14ac:dyDescent="0.2">
      <c r="A2" s="275" t="s">
        <v>221</v>
      </c>
      <c r="B2" s="606"/>
      <c r="C2" s="462"/>
      <c r="D2" s="462"/>
      <c r="E2" s="463"/>
      <c r="F2" s="205"/>
      <c r="G2" s="205"/>
      <c r="H2" s="205"/>
      <c r="I2" s="205"/>
      <c r="J2" s="205"/>
      <c r="K2" s="205"/>
      <c r="L2" s="205"/>
      <c r="M2" s="205"/>
      <c r="N2" s="205"/>
      <c r="O2" s="205"/>
      <c r="P2" s="205"/>
      <c r="Q2" s="205"/>
      <c r="R2" s="205"/>
      <c r="S2" s="205"/>
      <c r="T2" s="205"/>
      <c r="U2" s="205"/>
      <c r="V2" s="205"/>
      <c r="W2" s="205"/>
      <c r="X2" s="205"/>
      <c r="Y2" s="205"/>
    </row>
    <row r="3" spans="1:25" ht="12" customHeight="1" x14ac:dyDescent="0.2">
      <c r="A3" s="276" t="s">
        <v>222</v>
      </c>
      <c r="B3" s="607"/>
      <c r="C3" s="462"/>
      <c r="D3" s="462"/>
      <c r="E3" s="463"/>
      <c r="F3" s="205"/>
      <c r="G3" s="205"/>
      <c r="H3" s="205"/>
      <c r="I3" s="205"/>
      <c r="J3" s="205"/>
      <c r="K3" s="205"/>
      <c r="L3" s="205"/>
      <c r="M3" s="205"/>
      <c r="N3" s="205"/>
      <c r="O3" s="205"/>
      <c r="P3" s="205"/>
      <c r="Q3" s="205"/>
      <c r="R3" s="205"/>
      <c r="S3" s="205"/>
      <c r="T3" s="205"/>
      <c r="U3" s="205"/>
      <c r="V3" s="205"/>
      <c r="W3" s="205"/>
      <c r="X3" s="205"/>
      <c r="Y3" s="205"/>
    </row>
    <row r="4" spans="1:25" ht="12" customHeight="1" x14ac:dyDescent="0.2">
      <c r="A4" s="276" t="s">
        <v>223</v>
      </c>
      <c r="B4" s="608" t="e">
        <f>#REF!</f>
        <v>#REF!</v>
      </c>
      <c r="C4" s="462"/>
      <c r="D4" s="462"/>
      <c r="E4" s="463"/>
      <c r="F4" s="205"/>
      <c r="G4" s="205"/>
      <c r="H4" s="205"/>
      <c r="I4" s="205"/>
      <c r="J4" s="205"/>
      <c r="K4" s="205"/>
      <c r="L4" s="205"/>
      <c r="M4" s="205"/>
      <c r="N4" s="205"/>
      <c r="O4" s="205"/>
      <c r="P4" s="205"/>
      <c r="Q4" s="205"/>
      <c r="R4" s="205"/>
      <c r="S4" s="205"/>
      <c r="T4" s="205"/>
      <c r="U4" s="205"/>
      <c r="V4" s="205"/>
      <c r="W4" s="205"/>
      <c r="X4" s="205"/>
      <c r="Y4" s="205"/>
    </row>
    <row r="5" spans="1:25" ht="12" customHeight="1" x14ac:dyDescent="0.2">
      <c r="A5" s="277" t="s">
        <v>224</v>
      </c>
      <c r="B5" s="609"/>
      <c r="C5" s="462"/>
      <c r="D5" s="462"/>
      <c r="E5" s="463"/>
      <c r="F5" s="205"/>
      <c r="G5" s="205"/>
      <c r="H5" s="205"/>
      <c r="I5" s="205"/>
      <c r="J5" s="205"/>
      <c r="K5" s="205"/>
      <c r="L5" s="205"/>
      <c r="M5" s="205"/>
      <c r="N5" s="205"/>
      <c r="O5" s="205"/>
      <c r="P5" s="205"/>
      <c r="Q5" s="205"/>
      <c r="R5" s="205"/>
      <c r="S5" s="205"/>
      <c r="T5" s="205"/>
      <c r="U5" s="205"/>
      <c r="V5" s="205"/>
      <c r="W5" s="205"/>
      <c r="X5" s="205"/>
      <c r="Y5" s="205"/>
    </row>
    <row r="6" spans="1:25" ht="12" customHeight="1" x14ac:dyDescent="0.2">
      <c r="A6" s="278"/>
      <c r="B6" s="279"/>
      <c r="C6" s="280"/>
      <c r="D6" s="281"/>
      <c r="E6" s="281"/>
      <c r="F6" s="205"/>
      <c r="G6" s="205"/>
      <c r="H6" s="205"/>
      <c r="I6" s="205"/>
      <c r="J6" s="205"/>
      <c r="K6" s="205"/>
      <c r="L6" s="205"/>
      <c r="M6" s="205"/>
      <c r="N6" s="205"/>
      <c r="O6" s="205"/>
      <c r="P6" s="205"/>
      <c r="Q6" s="205"/>
      <c r="R6" s="205"/>
      <c r="S6" s="205"/>
      <c r="T6" s="205"/>
      <c r="U6" s="205"/>
      <c r="V6" s="205"/>
      <c r="W6" s="205"/>
      <c r="X6" s="205"/>
      <c r="Y6" s="205"/>
    </row>
    <row r="7" spans="1:25" ht="12" customHeight="1" x14ac:dyDescent="0.2">
      <c r="A7" s="282" t="s">
        <v>225</v>
      </c>
      <c r="B7" s="283"/>
      <c r="C7" s="283"/>
      <c r="D7" s="284"/>
      <c r="E7" s="285"/>
      <c r="F7" s="205"/>
      <c r="G7" s="205"/>
      <c r="H7" s="205"/>
      <c r="I7" s="205"/>
      <c r="J7" s="205"/>
      <c r="K7" s="205"/>
      <c r="L7" s="205"/>
      <c r="M7" s="205"/>
      <c r="N7" s="205"/>
      <c r="O7" s="205"/>
      <c r="P7" s="205"/>
      <c r="Q7" s="205"/>
      <c r="R7" s="205"/>
      <c r="S7" s="205"/>
      <c r="T7" s="205"/>
      <c r="U7" s="205"/>
      <c r="V7" s="205"/>
      <c r="W7" s="205"/>
      <c r="X7" s="205"/>
      <c r="Y7" s="205"/>
    </row>
    <row r="8" spans="1:25" ht="12" customHeight="1" x14ac:dyDescent="0.2">
      <c r="A8" s="607" t="str">
        <f>'item 2 - he 100%'!A8:D8</f>
        <v>Tecnicos de Eleição</v>
      </c>
      <c r="B8" s="462"/>
      <c r="C8" s="462"/>
      <c r="D8" s="463"/>
      <c r="E8" s="286"/>
      <c r="F8" s="205"/>
      <c r="G8" s="205"/>
      <c r="H8" s="205"/>
      <c r="I8" s="205"/>
      <c r="J8" s="205"/>
      <c r="K8" s="205"/>
      <c r="L8" s="205"/>
      <c r="M8" s="205"/>
      <c r="N8" s="205"/>
      <c r="O8" s="205"/>
      <c r="P8" s="205"/>
      <c r="Q8" s="205"/>
      <c r="R8" s="205"/>
      <c r="S8" s="205"/>
      <c r="T8" s="205"/>
      <c r="U8" s="205"/>
      <c r="V8" s="205"/>
      <c r="W8" s="205"/>
      <c r="X8" s="205"/>
      <c r="Y8" s="205"/>
    </row>
    <row r="9" spans="1:25" ht="12" customHeight="1" x14ac:dyDescent="0.2">
      <c r="A9" s="287"/>
      <c r="B9" s="288"/>
      <c r="C9" s="288"/>
      <c r="D9" s="288"/>
      <c r="E9" s="288"/>
      <c r="F9" s="288"/>
      <c r="G9" s="281"/>
      <c r="H9" s="205"/>
      <c r="I9" s="205"/>
      <c r="J9" s="205"/>
      <c r="K9" s="205"/>
      <c r="L9" s="205"/>
      <c r="M9" s="205"/>
      <c r="N9" s="205"/>
      <c r="O9" s="205"/>
      <c r="P9" s="205"/>
      <c r="Q9" s="205"/>
      <c r="R9" s="205"/>
      <c r="S9" s="205"/>
      <c r="T9" s="205"/>
      <c r="U9" s="205"/>
      <c r="V9" s="205"/>
      <c r="W9" s="205"/>
      <c r="X9" s="205"/>
      <c r="Y9" s="205"/>
    </row>
    <row r="10" spans="1:25" ht="12" customHeight="1" x14ac:dyDescent="0.2">
      <c r="A10" s="289" t="s">
        <v>226</v>
      </c>
      <c r="B10" s="290">
        <f>'item 2 - he 100%'!B10</f>
        <v>200</v>
      </c>
      <c r="C10" s="291" t="s">
        <v>227</v>
      </c>
      <c r="D10" s="288"/>
      <c r="E10" s="288"/>
      <c r="F10" s="288"/>
      <c r="G10" s="281"/>
      <c r="H10" s="205"/>
      <c r="I10" s="205"/>
      <c r="J10" s="205"/>
      <c r="K10" s="205"/>
      <c r="L10" s="205"/>
      <c r="M10" s="205"/>
      <c r="N10" s="205"/>
      <c r="O10" s="205"/>
      <c r="P10" s="205"/>
      <c r="Q10" s="205"/>
      <c r="R10" s="205"/>
      <c r="S10" s="205"/>
      <c r="T10" s="205"/>
      <c r="U10" s="205"/>
      <c r="V10" s="205"/>
      <c r="W10" s="205"/>
      <c r="X10" s="205"/>
      <c r="Y10" s="205"/>
    </row>
    <row r="11" spans="1:25" ht="12" customHeight="1" x14ac:dyDescent="0.2">
      <c r="A11" s="287"/>
      <c r="B11" s="288"/>
      <c r="C11" s="288"/>
      <c r="D11" s="288"/>
      <c r="E11" s="288"/>
      <c r="F11" s="281"/>
      <c r="G11" s="281"/>
      <c r="H11" s="205"/>
      <c r="I11" s="205"/>
      <c r="J11" s="205"/>
      <c r="K11" s="205"/>
      <c r="L11" s="205"/>
      <c r="M11" s="205"/>
      <c r="N11" s="205"/>
      <c r="O11" s="205"/>
      <c r="P11" s="205"/>
      <c r="Q11" s="205"/>
      <c r="R11" s="205"/>
      <c r="S11" s="205"/>
      <c r="T11" s="205"/>
      <c r="U11" s="205"/>
      <c r="V11" s="205"/>
      <c r="W11" s="205"/>
      <c r="X11" s="205"/>
      <c r="Y11" s="205"/>
    </row>
    <row r="12" spans="1:25" ht="12" customHeight="1" x14ac:dyDescent="0.2">
      <c r="A12" s="292" t="s">
        <v>228</v>
      </c>
      <c r="B12" s="288"/>
      <c r="C12" s="288"/>
      <c r="D12" s="288"/>
      <c r="E12" s="288"/>
      <c r="F12" s="281"/>
      <c r="G12" s="281"/>
      <c r="H12" s="205"/>
      <c r="I12" s="205"/>
      <c r="J12" s="205"/>
      <c r="K12" s="205"/>
      <c r="L12" s="205"/>
      <c r="M12" s="205"/>
      <c r="N12" s="205"/>
      <c r="O12" s="205"/>
      <c r="P12" s="205"/>
      <c r="Q12" s="205"/>
      <c r="R12" s="205"/>
      <c r="S12" s="205"/>
      <c r="T12" s="205"/>
      <c r="U12" s="205"/>
      <c r="V12" s="205"/>
      <c r="W12" s="205"/>
      <c r="X12" s="205"/>
      <c r="Y12" s="205"/>
    </row>
    <row r="13" spans="1:25" ht="12" customHeight="1" x14ac:dyDescent="0.2">
      <c r="A13" s="278"/>
      <c r="B13" s="293"/>
      <c r="C13" s="280"/>
      <c r="D13" s="281"/>
      <c r="E13" s="294" t="s">
        <v>229</v>
      </c>
      <c r="F13" s="281"/>
      <c r="G13" s="281"/>
      <c r="H13" s="205"/>
      <c r="I13" s="205"/>
      <c r="J13" s="205"/>
      <c r="K13" s="205"/>
      <c r="L13" s="205"/>
      <c r="M13" s="205"/>
      <c r="N13" s="205"/>
      <c r="O13" s="205"/>
      <c r="P13" s="205"/>
      <c r="Q13" s="205"/>
      <c r="R13" s="205"/>
      <c r="S13" s="205"/>
      <c r="T13" s="205"/>
      <c r="U13" s="205"/>
      <c r="V13" s="205"/>
      <c r="W13" s="205"/>
      <c r="X13" s="205"/>
      <c r="Y13" s="205"/>
    </row>
    <row r="14" spans="1:25" ht="12" customHeight="1" x14ac:dyDescent="0.2">
      <c r="A14" s="295" t="s">
        <v>230</v>
      </c>
      <c r="B14" s="296" t="s">
        <v>65</v>
      </c>
      <c r="C14" s="297" t="s">
        <v>231</v>
      </c>
      <c r="D14" s="298" t="s">
        <v>232</v>
      </c>
      <c r="E14" s="299" t="s">
        <v>233</v>
      </c>
      <c r="F14" s="281"/>
      <c r="G14" s="281"/>
      <c r="H14" s="205"/>
      <c r="I14" s="205"/>
      <c r="J14" s="205"/>
      <c r="K14" s="205"/>
      <c r="L14" s="205"/>
      <c r="M14" s="205"/>
      <c r="N14" s="205"/>
      <c r="O14" s="205"/>
      <c r="P14" s="205"/>
      <c r="Q14" s="205"/>
      <c r="R14" s="205"/>
      <c r="S14" s="205"/>
      <c r="T14" s="205"/>
      <c r="U14" s="205"/>
      <c r="V14" s="205"/>
      <c r="W14" s="205"/>
      <c r="X14" s="205"/>
      <c r="Y14" s="205"/>
    </row>
    <row r="15" spans="1:25" ht="12" customHeight="1" x14ac:dyDescent="0.2">
      <c r="A15" s="300" t="s">
        <v>234</v>
      </c>
      <c r="B15" s="301"/>
      <c r="C15" s="302" t="e">
        <f t="shared" ref="C15:C16" si="0">D15/$D$17</f>
        <v>#REF!</v>
      </c>
      <c r="D15" s="303" t="e">
        <f>(#REF!/B10)*1.5</f>
        <v>#REF!</v>
      </c>
      <c r="E15" s="304" t="s">
        <v>235</v>
      </c>
      <c r="F15" s="205"/>
      <c r="G15" s="205"/>
      <c r="H15" s="205"/>
      <c r="I15" s="205"/>
      <c r="J15" s="205"/>
      <c r="K15" s="205"/>
      <c r="L15" s="205"/>
      <c r="M15" s="205"/>
      <c r="N15" s="205"/>
      <c r="O15" s="205"/>
      <c r="P15" s="205"/>
      <c r="Q15" s="205"/>
      <c r="R15" s="205"/>
      <c r="S15" s="205"/>
      <c r="T15" s="205"/>
      <c r="U15" s="205"/>
      <c r="V15" s="205"/>
      <c r="W15" s="205"/>
      <c r="X15" s="205"/>
      <c r="Y15" s="205"/>
    </row>
    <row r="16" spans="1:25" ht="12" customHeight="1" x14ac:dyDescent="0.2">
      <c r="A16" s="300" t="s">
        <v>236</v>
      </c>
      <c r="B16" s="301"/>
      <c r="C16" s="302" t="e">
        <f t="shared" si="0"/>
        <v>#REF!</v>
      </c>
      <c r="D16" s="305" t="e">
        <f>(D15/25)*5</f>
        <v>#REF!</v>
      </c>
      <c r="E16" s="304" t="s">
        <v>237</v>
      </c>
      <c r="F16" s="205"/>
      <c r="G16" s="205"/>
      <c r="H16" s="205"/>
      <c r="I16" s="205"/>
      <c r="J16" s="205"/>
      <c r="K16" s="205"/>
      <c r="L16" s="205"/>
      <c r="M16" s="205"/>
      <c r="N16" s="205"/>
      <c r="O16" s="205"/>
      <c r="P16" s="205"/>
      <c r="Q16" s="205"/>
      <c r="R16" s="205"/>
      <c r="S16" s="205"/>
      <c r="T16" s="205"/>
      <c r="U16" s="205"/>
      <c r="V16" s="205"/>
      <c r="W16" s="205"/>
      <c r="X16" s="205"/>
      <c r="Y16" s="205"/>
    </row>
    <row r="17" spans="1:25" ht="12" customHeight="1" x14ac:dyDescent="0.2">
      <c r="A17" s="306" t="s">
        <v>238</v>
      </c>
      <c r="B17" s="307"/>
      <c r="C17" s="308">
        <v>1</v>
      </c>
      <c r="D17" s="309" t="e">
        <f>SUM(D15:D16)</f>
        <v>#REF!</v>
      </c>
      <c r="E17" s="310"/>
      <c r="F17" s="205"/>
      <c r="G17" s="205"/>
      <c r="H17" s="205"/>
      <c r="I17" s="205"/>
      <c r="J17" s="205"/>
      <c r="K17" s="205"/>
      <c r="L17" s="205"/>
      <c r="M17" s="205"/>
      <c r="N17" s="205"/>
      <c r="O17" s="205"/>
      <c r="P17" s="205"/>
      <c r="Q17" s="205"/>
      <c r="R17" s="205"/>
      <c r="S17" s="205"/>
      <c r="T17" s="205"/>
      <c r="U17" s="205"/>
      <c r="V17" s="205"/>
      <c r="W17" s="205"/>
      <c r="X17" s="205"/>
      <c r="Y17" s="205"/>
    </row>
    <row r="18" spans="1:25" ht="12" customHeight="1" x14ac:dyDescent="0.2">
      <c r="A18" s="311"/>
      <c r="B18" s="312"/>
      <c r="C18" s="313"/>
      <c r="D18" s="314"/>
      <c r="E18" s="315"/>
      <c r="F18" s="205"/>
      <c r="G18" s="205"/>
      <c r="H18" s="205"/>
      <c r="I18" s="205"/>
      <c r="J18" s="205"/>
      <c r="K18" s="205"/>
      <c r="L18" s="205"/>
      <c r="M18" s="205"/>
      <c r="N18" s="205"/>
      <c r="O18" s="205"/>
      <c r="P18" s="205"/>
      <c r="Q18" s="205"/>
      <c r="R18" s="205"/>
      <c r="S18" s="205"/>
      <c r="T18" s="205"/>
      <c r="U18" s="205"/>
      <c r="V18" s="205"/>
      <c r="W18" s="205"/>
      <c r="X18" s="205"/>
      <c r="Y18" s="205"/>
    </row>
    <row r="19" spans="1:25" ht="12" customHeight="1" x14ac:dyDescent="0.2">
      <c r="A19" s="316" t="s">
        <v>239</v>
      </c>
      <c r="B19" s="312"/>
      <c r="C19" s="313"/>
      <c r="D19" s="314"/>
      <c r="E19" s="315"/>
      <c r="F19" s="205"/>
      <c r="G19" s="205"/>
      <c r="H19" s="205"/>
      <c r="I19" s="205"/>
      <c r="J19" s="205"/>
      <c r="K19" s="205"/>
      <c r="L19" s="205"/>
      <c r="M19" s="205"/>
      <c r="N19" s="205"/>
      <c r="O19" s="205"/>
      <c r="P19" s="205"/>
      <c r="Q19" s="205"/>
      <c r="R19" s="205"/>
      <c r="S19" s="205"/>
      <c r="T19" s="205"/>
      <c r="U19" s="205"/>
      <c r="V19" s="205"/>
      <c r="W19" s="205"/>
      <c r="X19" s="205"/>
      <c r="Y19" s="205"/>
    </row>
    <row r="20" spans="1:25" ht="12" customHeight="1" x14ac:dyDescent="0.2">
      <c r="A20" s="316"/>
      <c r="B20" s="312"/>
      <c r="C20" s="313"/>
      <c r="D20" s="314"/>
      <c r="E20" s="315"/>
      <c r="F20" s="205"/>
      <c r="G20" s="205"/>
      <c r="H20" s="205"/>
      <c r="I20" s="205"/>
      <c r="J20" s="205"/>
      <c r="K20" s="205"/>
      <c r="L20" s="205"/>
      <c r="M20" s="205"/>
      <c r="N20" s="205"/>
      <c r="O20" s="205"/>
      <c r="P20" s="205"/>
      <c r="Q20" s="205"/>
      <c r="R20" s="205"/>
      <c r="S20" s="205"/>
      <c r="T20" s="205"/>
      <c r="U20" s="205"/>
      <c r="V20" s="205"/>
      <c r="W20" s="205"/>
      <c r="X20" s="205"/>
      <c r="Y20" s="205"/>
    </row>
    <row r="21" spans="1:25" ht="12" customHeight="1" x14ac:dyDescent="0.2">
      <c r="A21" s="317" t="s">
        <v>240</v>
      </c>
      <c r="B21" s="318"/>
      <c r="C21" s="313"/>
      <c r="D21" s="314"/>
      <c r="E21" s="315"/>
      <c r="F21" s="205"/>
      <c r="G21" s="205"/>
      <c r="H21" s="205"/>
      <c r="I21" s="205"/>
      <c r="J21" s="205"/>
      <c r="K21" s="205"/>
      <c r="L21" s="205"/>
      <c r="M21" s="205"/>
      <c r="N21" s="205"/>
      <c r="O21" s="205"/>
      <c r="P21" s="205"/>
      <c r="Q21" s="205"/>
      <c r="R21" s="205"/>
      <c r="S21" s="205"/>
      <c r="T21" s="205"/>
      <c r="U21" s="205"/>
      <c r="V21" s="205"/>
      <c r="W21" s="205"/>
      <c r="X21" s="205"/>
      <c r="Y21" s="205"/>
    </row>
    <row r="22" spans="1:25" ht="12" customHeight="1" x14ac:dyDescent="0.2">
      <c r="A22" s="319"/>
      <c r="B22" s="318"/>
      <c r="C22" s="313"/>
      <c r="D22" s="314"/>
      <c r="E22" s="294" t="s">
        <v>229</v>
      </c>
      <c r="F22" s="205"/>
      <c r="G22" s="205"/>
      <c r="H22" s="205"/>
      <c r="I22" s="205"/>
      <c r="J22" s="205"/>
      <c r="K22" s="205"/>
      <c r="L22" s="205"/>
      <c r="M22" s="205"/>
      <c r="N22" s="205"/>
      <c r="O22" s="205"/>
      <c r="P22" s="205"/>
      <c r="Q22" s="205"/>
      <c r="R22" s="205"/>
      <c r="S22" s="205"/>
      <c r="T22" s="205"/>
      <c r="U22" s="205"/>
      <c r="V22" s="205"/>
      <c r="W22" s="205"/>
      <c r="X22" s="205"/>
      <c r="Y22" s="205"/>
    </row>
    <row r="23" spans="1:25" ht="12" customHeight="1" x14ac:dyDescent="0.2">
      <c r="A23" s="218" t="s">
        <v>241</v>
      </c>
      <c r="B23" s="320" t="s">
        <v>65</v>
      </c>
      <c r="C23" s="297" t="s">
        <v>231</v>
      </c>
      <c r="D23" s="321" t="s">
        <v>232</v>
      </c>
      <c r="E23" s="299" t="s">
        <v>233</v>
      </c>
      <c r="F23" s="205"/>
      <c r="G23" s="205"/>
      <c r="H23" s="205"/>
      <c r="I23" s="205"/>
      <c r="J23" s="205"/>
      <c r="K23" s="205"/>
      <c r="L23" s="205"/>
      <c r="M23" s="205"/>
      <c r="N23" s="205"/>
      <c r="O23" s="205"/>
      <c r="P23" s="205"/>
      <c r="Q23" s="205"/>
      <c r="R23" s="205"/>
      <c r="S23" s="205"/>
      <c r="T23" s="205"/>
      <c r="U23" s="205"/>
      <c r="V23" s="205"/>
      <c r="W23" s="205"/>
      <c r="X23" s="205"/>
      <c r="Y23" s="205"/>
    </row>
    <row r="24" spans="1:25" ht="12" customHeight="1" x14ac:dyDescent="0.2">
      <c r="A24" s="322" t="s">
        <v>68</v>
      </c>
      <c r="B24" s="323" t="e">
        <f t="shared" ref="B24:B32" si="1">#REF!</f>
        <v>#REF!</v>
      </c>
      <c r="C24" s="324" t="e">
        <f t="shared" ref="C24:C32" si="2">D24/$D$17</f>
        <v>#REF!</v>
      </c>
      <c r="D24" s="325" t="e">
        <f>D17*B24/100</f>
        <v>#REF!</v>
      </c>
      <c r="E24" s="326" t="s">
        <v>361</v>
      </c>
      <c r="F24" s="205"/>
      <c r="G24" s="205"/>
      <c r="H24" s="205"/>
      <c r="I24" s="205"/>
      <c r="J24" s="205"/>
      <c r="K24" s="205"/>
      <c r="L24" s="205"/>
      <c r="M24" s="205"/>
      <c r="N24" s="205"/>
      <c r="O24" s="205"/>
      <c r="P24" s="205"/>
      <c r="Q24" s="205"/>
      <c r="R24" s="205"/>
      <c r="S24" s="205"/>
      <c r="T24" s="205"/>
      <c r="U24" s="205"/>
      <c r="V24" s="205"/>
      <c r="W24" s="205"/>
      <c r="X24" s="205"/>
      <c r="Y24" s="205"/>
    </row>
    <row r="25" spans="1:25" ht="12" customHeight="1" x14ac:dyDescent="0.2">
      <c r="A25" s="327" t="s">
        <v>243</v>
      </c>
      <c r="B25" s="323" t="e">
        <f t="shared" si="1"/>
        <v>#REF!</v>
      </c>
      <c r="C25" s="324" t="e">
        <f t="shared" si="2"/>
        <v>#REF!</v>
      </c>
      <c r="D25" s="325" t="e">
        <f>D17*B25/100</f>
        <v>#REF!</v>
      </c>
      <c r="E25" s="326" t="s">
        <v>362</v>
      </c>
      <c r="F25" s="205"/>
      <c r="G25" s="205"/>
      <c r="H25" s="205"/>
      <c r="I25" s="205"/>
      <c r="J25" s="205"/>
      <c r="K25" s="205"/>
      <c r="L25" s="205"/>
      <c r="M25" s="205"/>
      <c r="N25" s="205"/>
      <c r="O25" s="205"/>
      <c r="P25" s="205"/>
      <c r="Q25" s="205"/>
      <c r="R25" s="205"/>
      <c r="S25" s="205"/>
      <c r="T25" s="205"/>
      <c r="U25" s="205"/>
      <c r="V25" s="205"/>
      <c r="W25" s="205"/>
      <c r="X25" s="205"/>
      <c r="Y25" s="205"/>
    </row>
    <row r="26" spans="1:25" ht="12" customHeight="1" x14ac:dyDescent="0.2">
      <c r="A26" s="327" t="s">
        <v>74</v>
      </c>
      <c r="B26" s="323" t="e">
        <f t="shared" si="1"/>
        <v>#REF!</v>
      </c>
      <c r="C26" s="324" t="e">
        <f t="shared" si="2"/>
        <v>#REF!</v>
      </c>
      <c r="D26" s="325" t="e">
        <f>D17*B26/100</f>
        <v>#REF!</v>
      </c>
      <c r="E26" s="326" t="s">
        <v>245</v>
      </c>
      <c r="F26" s="205"/>
      <c r="G26" s="205"/>
      <c r="H26" s="205"/>
      <c r="I26" s="205"/>
      <c r="J26" s="205"/>
      <c r="K26" s="205"/>
      <c r="L26" s="205"/>
      <c r="M26" s="205"/>
      <c r="N26" s="205"/>
      <c r="O26" s="205"/>
      <c r="P26" s="205"/>
      <c r="Q26" s="205"/>
      <c r="R26" s="205"/>
      <c r="S26" s="205"/>
      <c r="T26" s="205"/>
      <c r="U26" s="205"/>
      <c r="V26" s="205"/>
      <c r="W26" s="205"/>
      <c r="X26" s="205"/>
      <c r="Y26" s="205"/>
    </row>
    <row r="27" spans="1:25" ht="12" customHeight="1" x14ac:dyDescent="0.2">
      <c r="A27" s="327" t="s">
        <v>246</v>
      </c>
      <c r="B27" s="323" t="e">
        <f t="shared" si="1"/>
        <v>#REF!</v>
      </c>
      <c r="C27" s="324" t="e">
        <f t="shared" si="2"/>
        <v>#REF!</v>
      </c>
      <c r="D27" s="325" t="e">
        <f>D17*B27/100</f>
        <v>#REF!</v>
      </c>
      <c r="E27" s="326" t="s">
        <v>363</v>
      </c>
      <c r="F27" s="205"/>
      <c r="G27" s="205"/>
      <c r="H27" s="205"/>
      <c r="I27" s="205"/>
      <c r="J27" s="205"/>
      <c r="K27" s="205"/>
      <c r="L27" s="205"/>
      <c r="M27" s="205"/>
      <c r="N27" s="205"/>
      <c r="O27" s="205"/>
      <c r="P27" s="205"/>
      <c r="Q27" s="205"/>
      <c r="R27" s="205"/>
      <c r="S27" s="205"/>
      <c r="T27" s="205"/>
      <c r="U27" s="205"/>
      <c r="V27" s="205"/>
      <c r="W27" s="205"/>
      <c r="X27" s="205"/>
      <c r="Y27" s="205"/>
    </row>
    <row r="28" spans="1:25" ht="12" customHeight="1" x14ac:dyDescent="0.2">
      <c r="A28" s="327" t="s">
        <v>80</v>
      </c>
      <c r="B28" s="323" t="e">
        <f t="shared" si="1"/>
        <v>#REF!</v>
      </c>
      <c r="C28" s="324" t="e">
        <f t="shared" si="2"/>
        <v>#REF!</v>
      </c>
      <c r="D28" s="325" t="e">
        <f>D17*B28/100</f>
        <v>#REF!</v>
      </c>
      <c r="E28" s="326" t="s">
        <v>364</v>
      </c>
      <c r="F28" s="205"/>
      <c r="G28" s="205"/>
      <c r="H28" s="205"/>
      <c r="I28" s="205"/>
      <c r="J28" s="205"/>
      <c r="K28" s="205"/>
      <c r="L28" s="205"/>
      <c r="M28" s="205"/>
      <c r="N28" s="205"/>
      <c r="O28" s="205"/>
      <c r="P28" s="205"/>
      <c r="Q28" s="205"/>
      <c r="R28" s="205"/>
      <c r="S28" s="205"/>
      <c r="T28" s="205"/>
      <c r="U28" s="205"/>
      <c r="V28" s="205"/>
      <c r="W28" s="205"/>
      <c r="X28" s="205"/>
      <c r="Y28" s="205"/>
    </row>
    <row r="29" spans="1:25" ht="12" customHeight="1" x14ac:dyDescent="0.2">
      <c r="A29" s="327" t="s">
        <v>83</v>
      </c>
      <c r="B29" s="323" t="e">
        <f t="shared" si="1"/>
        <v>#REF!</v>
      </c>
      <c r="C29" s="324" t="e">
        <f t="shared" si="2"/>
        <v>#REF!</v>
      </c>
      <c r="D29" s="325" t="e">
        <f>D17*B29/100</f>
        <v>#REF!</v>
      </c>
      <c r="E29" s="326" t="s">
        <v>365</v>
      </c>
      <c r="F29" s="205"/>
      <c r="G29" s="205"/>
      <c r="H29" s="205"/>
      <c r="I29" s="205"/>
      <c r="J29" s="205"/>
      <c r="K29" s="205"/>
      <c r="L29" s="205"/>
      <c r="M29" s="205"/>
      <c r="N29" s="205"/>
      <c r="O29" s="205"/>
      <c r="P29" s="205"/>
      <c r="Q29" s="205"/>
      <c r="R29" s="205"/>
      <c r="S29" s="205"/>
      <c r="T29" s="205"/>
      <c r="U29" s="205"/>
      <c r="V29" s="205"/>
      <c r="W29" s="205"/>
      <c r="X29" s="205"/>
      <c r="Y29" s="205"/>
    </row>
    <row r="30" spans="1:25" ht="12" customHeight="1" x14ac:dyDescent="0.2">
      <c r="A30" s="327" t="s">
        <v>250</v>
      </c>
      <c r="B30" s="323" t="e">
        <f t="shared" si="1"/>
        <v>#REF!</v>
      </c>
      <c r="C30" s="324" t="e">
        <f t="shared" si="2"/>
        <v>#REF!</v>
      </c>
      <c r="D30" s="325" t="e">
        <f>D17*B30/100</f>
        <v>#REF!</v>
      </c>
      <c r="E30" s="326" t="s">
        <v>366</v>
      </c>
      <c r="F30" s="205"/>
      <c r="G30" s="205"/>
      <c r="H30" s="205"/>
      <c r="I30" s="205"/>
      <c r="J30" s="205"/>
      <c r="K30" s="205"/>
      <c r="L30" s="205"/>
      <c r="M30" s="205"/>
      <c r="N30" s="205"/>
      <c r="O30" s="205"/>
      <c r="P30" s="205"/>
      <c r="Q30" s="205"/>
      <c r="R30" s="205"/>
      <c r="S30" s="205"/>
      <c r="T30" s="205"/>
      <c r="U30" s="205"/>
      <c r="V30" s="205"/>
      <c r="W30" s="205"/>
      <c r="X30" s="205"/>
      <c r="Y30" s="205"/>
    </row>
    <row r="31" spans="1:25" ht="12" customHeight="1" x14ac:dyDescent="0.2">
      <c r="A31" s="327" t="s">
        <v>91</v>
      </c>
      <c r="B31" s="323" t="e">
        <f t="shared" si="1"/>
        <v>#REF!</v>
      </c>
      <c r="C31" s="324" t="e">
        <f t="shared" si="2"/>
        <v>#REF!</v>
      </c>
      <c r="D31" s="325" t="e">
        <f>D17*B31/100</f>
        <v>#REF!</v>
      </c>
      <c r="E31" s="326" t="s">
        <v>367</v>
      </c>
      <c r="F31" s="205"/>
      <c r="G31" s="205"/>
      <c r="H31" s="205"/>
      <c r="I31" s="205"/>
      <c r="J31" s="205"/>
      <c r="K31" s="205"/>
      <c r="L31" s="205"/>
      <c r="M31" s="205"/>
      <c r="N31" s="205"/>
      <c r="O31" s="205"/>
      <c r="P31" s="205"/>
      <c r="Q31" s="205"/>
      <c r="R31" s="205"/>
      <c r="S31" s="205"/>
      <c r="T31" s="205"/>
      <c r="U31" s="205"/>
      <c r="V31" s="205"/>
      <c r="W31" s="205"/>
      <c r="X31" s="205"/>
      <c r="Y31" s="205"/>
    </row>
    <row r="32" spans="1:25" ht="12" customHeight="1" x14ac:dyDescent="0.2">
      <c r="A32" s="328" t="s">
        <v>253</v>
      </c>
      <c r="B32" s="323" t="e">
        <f t="shared" si="1"/>
        <v>#REF!</v>
      </c>
      <c r="C32" s="324" t="e">
        <f t="shared" si="2"/>
        <v>#REF!</v>
      </c>
      <c r="D32" s="325" t="e">
        <f>D17*B32/100</f>
        <v>#REF!</v>
      </c>
      <c r="E32" s="329"/>
      <c r="F32" s="205"/>
      <c r="G32" s="205"/>
      <c r="H32" s="205"/>
      <c r="I32" s="205"/>
      <c r="J32" s="205"/>
      <c r="K32" s="205"/>
      <c r="L32" s="205"/>
      <c r="M32" s="205"/>
      <c r="N32" s="205"/>
      <c r="O32" s="205"/>
      <c r="P32" s="205"/>
      <c r="Q32" s="205"/>
      <c r="R32" s="205"/>
      <c r="S32" s="205"/>
      <c r="T32" s="205"/>
      <c r="U32" s="205"/>
      <c r="V32" s="205"/>
      <c r="W32" s="205"/>
      <c r="X32" s="205"/>
      <c r="Y32" s="205"/>
    </row>
    <row r="33" spans="1:25" ht="12" customHeight="1" x14ac:dyDescent="0.2">
      <c r="A33" s="330" t="s">
        <v>254</v>
      </c>
      <c r="B33" s="331" t="e">
        <f t="shared" ref="B33:D33" si="3">SUM(B24:B32)</f>
        <v>#REF!</v>
      </c>
      <c r="C33" s="308" t="e">
        <f t="shared" si="3"/>
        <v>#REF!</v>
      </c>
      <c r="D33" s="309" t="e">
        <f t="shared" si="3"/>
        <v>#REF!</v>
      </c>
      <c r="E33" s="332" t="s">
        <v>255</v>
      </c>
      <c r="F33" s="205"/>
      <c r="G33" s="205"/>
      <c r="H33" s="205"/>
      <c r="I33" s="205"/>
      <c r="J33" s="205"/>
      <c r="K33" s="205"/>
      <c r="L33" s="205"/>
      <c r="M33" s="205"/>
      <c r="N33" s="205"/>
      <c r="O33" s="205"/>
      <c r="P33" s="205"/>
      <c r="Q33" s="205"/>
      <c r="R33" s="205"/>
      <c r="S33" s="205"/>
      <c r="T33" s="205"/>
      <c r="U33" s="205"/>
      <c r="V33" s="205"/>
      <c r="W33" s="205"/>
      <c r="X33" s="205"/>
      <c r="Y33" s="205"/>
    </row>
    <row r="34" spans="1:25" ht="12" customHeight="1" x14ac:dyDescent="0.2">
      <c r="A34" s="311"/>
      <c r="B34" s="312"/>
      <c r="C34" s="313"/>
      <c r="D34" s="314"/>
      <c r="E34" s="315"/>
      <c r="F34" s="205"/>
      <c r="G34" s="333"/>
      <c r="H34" s="205"/>
      <c r="I34" s="205"/>
      <c r="J34" s="205"/>
      <c r="K34" s="205"/>
      <c r="L34" s="205"/>
      <c r="M34" s="205"/>
      <c r="N34" s="205"/>
      <c r="O34" s="205"/>
      <c r="P34" s="205"/>
      <c r="Q34" s="205"/>
      <c r="R34" s="205"/>
      <c r="S34" s="205"/>
      <c r="T34" s="205"/>
      <c r="U34" s="205"/>
      <c r="V34" s="205"/>
      <c r="W34" s="205"/>
      <c r="X34" s="205"/>
      <c r="Y34" s="205"/>
    </row>
    <row r="35" spans="1:25" ht="12" customHeight="1" x14ac:dyDescent="0.2">
      <c r="A35" s="317" t="s">
        <v>256</v>
      </c>
      <c r="B35" s="312"/>
      <c r="C35" s="313"/>
      <c r="D35" s="314"/>
      <c r="E35" s="315"/>
      <c r="F35" s="205"/>
      <c r="G35" s="333"/>
      <c r="H35" s="205"/>
      <c r="I35" s="205"/>
      <c r="J35" s="205"/>
      <c r="K35" s="205"/>
      <c r="L35" s="205"/>
      <c r="M35" s="205"/>
      <c r="N35" s="205"/>
      <c r="O35" s="205"/>
      <c r="P35" s="205"/>
      <c r="Q35" s="205"/>
      <c r="R35" s="205"/>
      <c r="S35" s="205"/>
      <c r="T35" s="205"/>
      <c r="U35" s="205"/>
      <c r="V35" s="205"/>
      <c r="W35" s="205"/>
      <c r="X35" s="205"/>
      <c r="Y35" s="205"/>
    </row>
    <row r="36" spans="1:25" ht="12" customHeight="1" x14ac:dyDescent="0.2">
      <c r="A36" s="205"/>
      <c r="B36" s="312"/>
      <c r="C36" s="313"/>
      <c r="D36" s="314"/>
      <c r="E36" s="294" t="s">
        <v>229</v>
      </c>
      <c r="F36" s="205"/>
      <c r="G36" s="333"/>
      <c r="H36" s="205"/>
      <c r="I36" s="205"/>
      <c r="J36" s="205"/>
      <c r="K36" s="205"/>
      <c r="L36" s="205"/>
      <c r="M36" s="205"/>
      <c r="N36" s="205"/>
      <c r="O36" s="205"/>
      <c r="P36" s="205"/>
      <c r="Q36" s="205"/>
      <c r="R36" s="205"/>
      <c r="S36" s="205"/>
      <c r="T36" s="205"/>
      <c r="U36" s="205"/>
      <c r="V36" s="205"/>
      <c r="W36" s="205"/>
      <c r="X36" s="205"/>
      <c r="Y36" s="205"/>
    </row>
    <row r="37" spans="1:25" ht="12" customHeight="1" x14ac:dyDescent="0.2">
      <c r="A37" s="334" t="s">
        <v>257</v>
      </c>
      <c r="B37" s="335" t="s">
        <v>65</v>
      </c>
      <c r="C37" s="302" t="s">
        <v>231</v>
      </c>
      <c r="D37" s="336" t="s">
        <v>232</v>
      </c>
      <c r="E37" s="337" t="s">
        <v>233</v>
      </c>
      <c r="F37" s="205"/>
      <c r="G37" s="333"/>
      <c r="H37" s="205"/>
      <c r="I37" s="205"/>
      <c r="J37" s="205"/>
      <c r="K37" s="205"/>
      <c r="L37" s="205"/>
      <c r="M37" s="205"/>
      <c r="N37" s="205"/>
      <c r="O37" s="205"/>
      <c r="P37" s="205"/>
      <c r="Q37" s="205"/>
      <c r="R37" s="205"/>
      <c r="S37" s="205"/>
      <c r="T37" s="205"/>
      <c r="U37" s="205"/>
      <c r="V37" s="205"/>
      <c r="W37" s="205"/>
      <c r="X37" s="205"/>
      <c r="Y37" s="205"/>
    </row>
    <row r="38" spans="1:25" ht="12" customHeight="1" x14ac:dyDescent="0.2">
      <c r="A38" s="338" t="s">
        <v>258</v>
      </c>
      <c r="B38" s="323" t="e">
        <f t="shared" ref="B38:B39" si="4">#REF!</f>
        <v>#REF!</v>
      </c>
      <c r="C38" s="339" t="e">
        <f t="shared" ref="C38:C39" si="5">D38/$D$17</f>
        <v>#REF!</v>
      </c>
      <c r="D38" s="340" t="e">
        <f t="shared" ref="D38:D39" si="6">$D$17*B38/100</f>
        <v>#REF!</v>
      </c>
      <c r="E38" s="326" t="s">
        <v>368</v>
      </c>
      <c r="F38" s="205"/>
      <c r="G38" s="205"/>
      <c r="H38" s="205"/>
      <c r="I38" s="205"/>
      <c r="J38" s="205"/>
      <c r="K38" s="205"/>
      <c r="L38" s="205"/>
      <c r="M38" s="205"/>
      <c r="N38" s="205"/>
      <c r="O38" s="205"/>
      <c r="P38" s="205"/>
      <c r="Q38" s="205"/>
      <c r="R38" s="205"/>
      <c r="S38" s="205"/>
      <c r="T38" s="205"/>
      <c r="U38" s="205"/>
      <c r="V38" s="205"/>
      <c r="W38" s="205"/>
      <c r="X38" s="205"/>
      <c r="Y38" s="205"/>
    </row>
    <row r="39" spans="1:25" ht="12" customHeight="1" x14ac:dyDescent="0.2">
      <c r="A39" s="338" t="s">
        <v>260</v>
      </c>
      <c r="B39" s="323" t="e">
        <f t="shared" si="4"/>
        <v>#REF!</v>
      </c>
      <c r="C39" s="339" t="e">
        <f t="shared" si="5"/>
        <v>#REF!</v>
      </c>
      <c r="D39" s="340" t="e">
        <f t="shared" si="6"/>
        <v>#REF!</v>
      </c>
      <c r="E39" s="326" t="s">
        <v>369</v>
      </c>
      <c r="F39" s="205"/>
      <c r="G39" s="205"/>
      <c r="H39" s="205"/>
      <c r="I39" s="205"/>
      <c r="J39" s="205"/>
      <c r="K39" s="205"/>
      <c r="L39" s="205"/>
      <c r="M39" s="205"/>
      <c r="N39" s="205"/>
      <c r="O39" s="205"/>
      <c r="P39" s="205"/>
      <c r="Q39" s="205"/>
      <c r="R39" s="205"/>
      <c r="S39" s="205"/>
      <c r="T39" s="205"/>
      <c r="U39" s="205"/>
      <c r="V39" s="205"/>
      <c r="W39" s="205"/>
      <c r="X39" s="205"/>
      <c r="Y39" s="205"/>
    </row>
    <row r="40" spans="1:25" ht="12" customHeight="1" x14ac:dyDescent="0.2">
      <c r="A40" s="341" t="s">
        <v>102</v>
      </c>
      <c r="B40" s="323" t="e">
        <f>B38+B39</f>
        <v>#REF!</v>
      </c>
      <c r="C40" s="339" t="e">
        <f t="shared" ref="C40:D40" si="7">SUM(C38:C39)</f>
        <v>#REF!</v>
      </c>
      <c r="D40" s="340" t="e">
        <f t="shared" si="7"/>
        <v>#REF!</v>
      </c>
      <c r="E40" s="342"/>
      <c r="F40" s="205"/>
      <c r="G40" s="205"/>
      <c r="H40" s="205"/>
      <c r="I40" s="205"/>
      <c r="J40" s="205"/>
      <c r="K40" s="205"/>
      <c r="L40" s="205"/>
      <c r="M40" s="205"/>
      <c r="N40" s="205"/>
      <c r="O40" s="205"/>
      <c r="P40" s="205"/>
      <c r="Q40" s="205"/>
      <c r="R40" s="205"/>
      <c r="S40" s="205"/>
      <c r="T40" s="205"/>
      <c r="U40" s="205"/>
      <c r="V40" s="205"/>
      <c r="W40" s="205"/>
      <c r="X40" s="205"/>
      <c r="Y40" s="205"/>
    </row>
    <row r="41" spans="1:25" ht="25.5" customHeight="1" x14ac:dyDescent="0.2">
      <c r="A41" s="343" t="s">
        <v>262</v>
      </c>
      <c r="B41" s="323" t="e">
        <f>B40%*B33</f>
        <v>#REF!</v>
      </c>
      <c r="C41" s="339" t="e">
        <f>D41/$D$17</f>
        <v>#REF!</v>
      </c>
      <c r="D41" s="340" t="e">
        <f>D40*B33/100</f>
        <v>#REF!</v>
      </c>
      <c r="E41" s="344"/>
      <c r="F41" s="205"/>
      <c r="G41" s="205"/>
      <c r="H41" s="205"/>
      <c r="I41" s="205"/>
      <c r="J41" s="205"/>
      <c r="K41" s="205"/>
      <c r="L41" s="205"/>
      <c r="M41" s="205"/>
      <c r="N41" s="205"/>
      <c r="O41" s="205"/>
      <c r="P41" s="205"/>
      <c r="Q41" s="205"/>
      <c r="R41" s="205"/>
      <c r="S41" s="205"/>
      <c r="T41" s="205"/>
      <c r="U41" s="205"/>
      <c r="V41" s="205"/>
      <c r="W41" s="205"/>
      <c r="X41" s="205"/>
      <c r="Y41" s="205"/>
    </row>
    <row r="42" spans="1:25" ht="12" customHeight="1" x14ac:dyDescent="0.2">
      <c r="A42" s="330" t="s">
        <v>263</v>
      </c>
      <c r="B42" s="323" t="e">
        <f>B40+B41</f>
        <v>#REF!</v>
      </c>
      <c r="C42" s="345" t="e">
        <f>SUM(C40:C41)</f>
        <v>#REF!</v>
      </c>
      <c r="D42" s="346" t="e">
        <f>D40+D41</f>
        <v>#REF!</v>
      </c>
      <c r="E42" s="344"/>
      <c r="F42" s="205"/>
      <c r="G42" s="205"/>
      <c r="H42" s="205"/>
      <c r="I42" s="205"/>
      <c r="J42" s="205"/>
      <c r="K42" s="205"/>
      <c r="L42" s="205"/>
      <c r="M42" s="205"/>
      <c r="N42" s="205"/>
      <c r="O42" s="205"/>
      <c r="P42" s="205"/>
      <c r="Q42" s="205"/>
      <c r="R42" s="205"/>
      <c r="S42" s="205"/>
      <c r="T42" s="205"/>
      <c r="U42" s="205"/>
      <c r="V42" s="205"/>
      <c r="W42" s="205"/>
      <c r="X42" s="205"/>
      <c r="Y42" s="205"/>
    </row>
    <row r="43" spans="1:25" ht="12" customHeight="1" x14ac:dyDescent="0.2">
      <c r="A43" s="311"/>
      <c r="B43" s="312"/>
      <c r="C43" s="313"/>
      <c r="D43" s="314"/>
      <c r="E43" s="315"/>
      <c r="F43" s="205"/>
      <c r="G43" s="205"/>
      <c r="H43" s="205"/>
      <c r="I43" s="205"/>
      <c r="J43" s="205"/>
      <c r="K43" s="205"/>
      <c r="L43" s="205"/>
      <c r="M43" s="205"/>
      <c r="N43" s="205"/>
      <c r="O43" s="205"/>
      <c r="P43" s="205"/>
      <c r="Q43" s="205"/>
      <c r="R43" s="205"/>
      <c r="S43" s="205"/>
      <c r="T43" s="205"/>
      <c r="U43" s="205"/>
      <c r="V43" s="205"/>
      <c r="W43" s="205"/>
      <c r="X43" s="205"/>
      <c r="Y43" s="205"/>
    </row>
    <row r="44" spans="1:25" ht="12" customHeight="1" x14ac:dyDescent="0.2">
      <c r="A44" s="317" t="s">
        <v>264</v>
      </c>
      <c r="B44" s="312"/>
      <c r="C44" s="313"/>
      <c r="D44" s="314"/>
      <c r="E44" s="315"/>
      <c r="F44" s="205"/>
      <c r="G44" s="205"/>
      <c r="H44" s="205"/>
      <c r="I44" s="205"/>
      <c r="J44" s="205"/>
      <c r="K44" s="205"/>
      <c r="L44" s="205"/>
      <c r="M44" s="205"/>
      <c r="N44" s="205"/>
      <c r="O44" s="205"/>
      <c r="P44" s="205"/>
      <c r="Q44" s="205"/>
      <c r="R44" s="205"/>
      <c r="S44" s="205"/>
      <c r="T44" s="205"/>
      <c r="U44" s="205"/>
      <c r="V44" s="205"/>
      <c r="W44" s="205"/>
      <c r="X44" s="205"/>
      <c r="Y44" s="205"/>
    </row>
    <row r="45" spans="1:25" ht="12" customHeight="1" x14ac:dyDescent="0.2">
      <c r="A45" s="311"/>
      <c r="B45" s="347"/>
      <c r="C45" s="313"/>
      <c r="D45" s="314"/>
      <c r="E45" s="348" t="s">
        <v>229</v>
      </c>
      <c r="F45" s="205"/>
      <c r="G45" s="205"/>
      <c r="H45" s="205"/>
      <c r="I45" s="205"/>
      <c r="J45" s="205"/>
      <c r="K45" s="205"/>
      <c r="L45" s="205"/>
      <c r="M45" s="205"/>
      <c r="N45" s="205"/>
      <c r="O45" s="205"/>
      <c r="P45" s="205"/>
      <c r="Q45" s="205"/>
      <c r="R45" s="205"/>
      <c r="S45" s="205"/>
      <c r="T45" s="205"/>
      <c r="U45" s="205"/>
      <c r="V45" s="205"/>
      <c r="W45" s="205"/>
      <c r="X45" s="205"/>
      <c r="Y45" s="205"/>
    </row>
    <row r="46" spans="1:25" ht="12" customHeight="1" x14ac:dyDescent="0.2">
      <c r="A46" s="349" t="s">
        <v>265</v>
      </c>
      <c r="B46" s="350" t="s">
        <v>65</v>
      </c>
      <c r="C46" s="351" t="s">
        <v>231</v>
      </c>
      <c r="D46" s="352" t="s">
        <v>232</v>
      </c>
      <c r="E46" s="337" t="s">
        <v>233</v>
      </c>
      <c r="F46" s="205"/>
      <c r="G46" s="205"/>
      <c r="H46" s="205"/>
      <c r="I46" s="205"/>
      <c r="J46" s="205"/>
      <c r="K46" s="205"/>
      <c r="L46" s="205"/>
      <c r="M46" s="205"/>
      <c r="N46" s="205"/>
      <c r="O46" s="205"/>
      <c r="P46" s="205"/>
      <c r="Q46" s="205"/>
      <c r="R46" s="205"/>
      <c r="S46" s="205"/>
      <c r="T46" s="205"/>
      <c r="U46" s="205"/>
      <c r="V46" s="205"/>
      <c r="W46" s="205"/>
      <c r="X46" s="205"/>
      <c r="Y46" s="205"/>
    </row>
    <row r="47" spans="1:25" ht="12" customHeight="1" x14ac:dyDescent="0.2">
      <c r="A47" s="353" t="s">
        <v>266</v>
      </c>
      <c r="B47" s="323" t="e">
        <f>#REF!</f>
        <v>#REF!</v>
      </c>
      <c r="C47" s="339" t="e">
        <f t="shared" ref="C47:C48" si="8">D47/$D$17</f>
        <v>#REF!</v>
      </c>
      <c r="D47" s="340" t="e">
        <f>D17*B47/100</f>
        <v>#REF!</v>
      </c>
      <c r="E47" s="354" t="s">
        <v>267</v>
      </c>
      <c r="F47" s="205"/>
      <c r="G47" s="205"/>
      <c r="H47" s="205"/>
      <c r="I47" s="205"/>
      <c r="J47" s="205"/>
      <c r="K47" s="205"/>
      <c r="L47" s="205"/>
      <c r="M47" s="205"/>
      <c r="N47" s="205"/>
      <c r="O47" s="205"/>
      <c r="P47" s="205"/>
      <c r="Q47" s="205"/>
      <c r="R47" s="205"/>
      <c r="S47" s="205"/>
      <c r="T47" s="205"/>
      <c r="U47" s="205"/>
      <c r="V47" s="205"/>
      <c r="W47" s="205"/>
      <c r="X47" s="205"/>
      <c r="Y47" s="205"/>
    </row>
    <row r="48" spans="1:25" ht="12" customHeight="1" x14ac:dyDescent="0.2">
      <c r="A48" s="343" t="s">
        <v>268</v>
      </c>
      <c r="B48" s="323" t="e">
        <f>B47%*B33</f>
        <v>#REF!</v>
      </c>
      <c r="C48" s="339" t="e">
        <f t="shared" si="8"/>
        <v>#REF!</v>
      </c>
      <c r="D48" s="340" t="e">
        <f>D47*B33/100</f>
        <v>#REF!</v>
      </c>
      <c r="E48" s="354"/>
      <c r="F48" s="205"/>
      <c r="G48" s="205"/>
      <c r="H48" s="205"/>
      <c r="I48" s="205"/>
      <c r="J48" s="205"/>
      <c r="K48" s="205"/>
      <c r="L48" s="205"/>
      <c r="M48" s="205"/>
      <c r="N48" s="205"/>
      <c r="O48" s="205"/>
      <c r="P48" s="205"/>
      <c r="Q48" s="205"/>
      <c r="R48" s="205"/>
      <c r="S48" s="205"/>
      <c r="T48" s="205"/>
      <c r="U48" s="205"/>
      <c r="V48" s="205"/>
      <c r="W48" s="205"/>
      <c r="X48" s="205"/>
      <c r="Y48" s="205"/>
    </row>
    <row r="49" spans="1:25" ht="12" customHeight="1" x14ac:dyDescent="0.2">
      <c r="A49" s="330" t="s">
        <v>269</v>
      </c>
      <c r="B49" s="323" t="e">
        <f t="shared" ref="B49:D49" si="9">B47+B48</f>
        <v>#REF!</v>
      </c>
      <c r="C49" s="355" t="e">
        <f t="shared" si="9"/>
        <v>#REF!</v>
      </c>
      <c r="D49" s="346" t="e">
        <f t="shared" si="9"/>
        <v>#REF!</v>
      </c>
      <c r="E49" s="354"/>
      <c r="F49" s="205"/>
      <c r="G49" s="205"/>
      <c r="H49" s="205"/>
      <c r="I49" s="205"/>
      <c r="J49" s="205"/>
      <c r="K49" s="205"/>
      <c r="L49" s="205"/>
      <c r="M49" s="205"/>
      <c r="N49" s="205"/>
      <c r="O49" s="205"/>
      <c r="P49" s="205"/>
      <c r="Q49" s="205"/>
      <c r="R49" s="205"/>
      <c r="S49" s="205"/>
      <c r="T49" s="205"/>
      <c r="U49" s="205"/>
      <c r="V49" s="205"/>
      <c r="W49" s="205"/>
      <c r="X49" s="205"/>
      <c r="Y49" s="205"/>
    </row>
    <row r="50" spans="1:25" ht="12" customHeight="1" x14ac:dyDescent="0.2">
      <c r="A50" s="311"/>
      <c r="B50" s="312"/>
      <c r="C50" s="313"/>
      <c r="D50" s="314"/>
      <c r="E50" s="315"/>
      <c r="F50" s="205"/>
      <c r="G50" s="205"/>
      <c r="H50" s="205"/>
      <c r="I50" s="205"/>
      <c r="J50" s="205"/>
      <c r="K50" s="205"/>
      <c r="L50" s="205"/>
      <c r="M50" s="205"/>
      <c r="N50" s="205"/>
      <c r="O50" s="205"/>
      <c r="P50" s="205"/>
      <c r="Q50" s="205"/>
      <c r="R50" s="205"/>
      <c r="S50" s="205"/>
      <c r="T50" s="205"/>
      <c r="U50" s="205"/>
      <c r="V50" s="205"/>
      <c r="W50" s="205"/>
      <c r="X50" s="205"/>
      <c r="Y50" s="205"/>
    </row>
    <row r="51" spans="1:25" ht="12" customHeight="1" x14ac:dyDescent="0.2">
      <c r="A51" s="356" t="s">
        <v>270</v>
      </c>
      <c r="B51" s="312"/>
      <c r="C51" s="313"/>
      <c r="D51" s="314"/>
      <c r="E51" s="315"/>
      <c r="F51" s="205"/>
      <c r="G51" s="205"/>
      <c r="H51" s="205"/>
      <c r="I51" s="205"/>
      <c r="J51" s="205"/>
      <c r="K51" s="205"/>
      <c r="L51" s="205"/>
      <c r="M51" s="205"/>
      <c r="N51" s="205"/>
      <c r="O51" s="205"/>
      <c r="P51" s="205"/>
      <c r="Q51" s="205"/>
      <c r="R51" s="205"/>
      <c r="S51" s="205"/>
      <c r="T51" s="205"/>
      <c r="U51" s="205"/>
      <c r="V51" s="205"/>
      <c r="W51" s="205"/>
      <c r="X51" s="205"/>
      <c r="Y51" s="205"/>
    </row>
    <row r="52" spans="1:25" ht="12" customHeight="1" x14ac:dyDescent="0.2">
      <c r="A52" s="311"/>
      <c r="B52" s="347"/>
      <c r="C52" s="313"/>
      <c r="D52" s="314"/>
      <c r="E52" s="348" t="s">
        <v>229</v>
      </c>
      <c r="F52" s="205"/>
      <c r="G52" s="205"/>
      <c r="H52" s="205"/>
      <c r="I52" s="205"/>
      <c r="J52" s="205"/>
      <c r="K52" s="205"/>
      <c r="L52" s="205"/>
      <c r="M52" s="205"/>
      <c r="N52" s="205"/>
      <c r="O52" s="205"/>
      <c r="P52" s="205"/>
      <c r="Q52" s="205"/>
      <c r="R52" s="205"/>
      <c r="S52" s="205"/>
      <c r="T52" s="205"/>
      <c r="U52" s="205"/>
      <c r="V52" s="205"/>
      <c r="W52" s="205"/>
      <c r="X52" s="205"/>
      <c r="Y52" s="205"/>
    </row>
    <row r="53" spans="1:25" ht="12" customHeight="1" x14ac:dyDescent="0.2">
      <c r="A53" s="357" t="s">
        <v>271</v>
      </c>
      <c r="B53" s="350" t="s">
        <v>65</v>
      </c>
      <c r="C53" s="358" t="s">
        <v>231</v>
      </c>
      <c r="D53" s="352" t="s">
        <v>232</v>
      </c>
      <c r="E53" s="337" t="s">
        <v>233</v>
      </c>
      <c r="F53" s="205"/>
      <c r="G53" s="205"/>
      <c r="H53" s="205"/>
      <c r="I53" s="205"/>
      <c r="J53" s="205"/>
      <c r="K53" s="205"/>
      <c r="L53" s="205"/>
      <c r="M53" s="205"/>
      <c r="N53" s="205"/>
      <c r="O53" s="205"/>
      <c r="P53" s="205"/>
      <c r="Q53" s="205"/>
      <c r="R53" s="205"/>
      <c r="S53" s="205"/>
      <c r="T53" s="205"/>
      <c r="U53" s="205"/>
      <c r="V53" s="205"/>
      <c r="W53" s="205"/>
      <c r="X53" s="205"/>
      <c r="Y53" s="205"/>
    </row>
    <row r="54" spans="1:25" ht="12" customHeight="1" x14ac:dyDescent="0.2">
      <c r="A54" s="338" t="s">
        <v>272</v>
      </c>
      <c r="B54" s="323" t="e">
        <f>#REF!</f>
        <v>#REF!</v>
      </c>
      <c r="C54" s="339" t="e">
        <f t="shared" ref="C54:C60" si="10">D54/$D$17</f>
        <v>#REF!</v>
      </c>
      <c r="D54" s="340" t="e">
        <f t="shared" ref="D54:D55" si="11">$D$17*B54/100</f>
        <v>#REF!</v>
      </c>
      <c r="E54" s="326" t="s">
        <v>370</v>
      </c>
      <c r="F54" s="205"/>
      <c r="G54" s="205"/>
      <c r="H54" s="205"/>
      <c r="I54" s="205"/>
      <c r="J54" s="205"/>
      <c r="K54" s="205"/>
      <c r="L54" s="205"/>
      <c r="M54" s="205"/>
      <c r="N54" s="205"/>
      <c r="O54" s="205"/>
      <c r="P54" s="205"/>
      <c r="Q54" s="205"/>
      <c r="R54" s="205"/>
      <c r="S54" s="205"/>
      <c r="T54" s="205"/>
      <c r="U54" s="205"/>
      <c r="V54" s="205"/>
      <c r="W54" s="205"/>
      <c r="X54" s="205"/>
      <c r="Y54" s="205"/>
    </row>
    <row r="55" spans="1:25" ht="12" customHeight="1" x14ac:dyDescent="0.2">
      <c r="A55" s="343" t="s">
        <v>274</v>
      </c>
      <c r="B55" s="323" t="e">
        <f>B54%*$B$31</f>
        <v>#REF!</v>
      </c>
      <c r="C55" s="339" t="e">
        <f t="shared" si="10"/>
        <v>#REF!</v>
      </c>
      <c r="D55" s="340" t="e">
        <f t="shared" si="11"/>
        <v>#REF!</v>
      </c>
      <c r="E55" s="359" t="s">
        <v>275</v>
      </c>
      <c r="F55" s="205"/>
      <c r="G55" s="205"/>
      <c r="H55" s="205"/>
      <c r="I55" s="205"/>
      <c r="J55" s="205"/>
      <c r="K55" s="205"/>
      <c r="L55" s="205"/>
      <c r="M55" s="205"/>
      <c r="N55" s="205"/>
      <c r="O55" s="205"/>
      <c r="P55" s="205"/>
      <c r="Q55" s="205"/>
      <c r="R55" s="205"/>
      <c r="S55" s="205"/>
      <c r="T55" s="205"/>
      <c r="U55" s="205"/>
      <c r="V55" s="205"/>
      <c r="W55" s="205"/>
      <c r="X55" s="205"/>
      <c r="Y55" s="205"/>
    </row>
    <row r="56" spans="1:25" ht="12" customHeight="1" x14ac:dyDescent="0.2">
      <c r="A56" s="343" t="s">
        <v>276</v>
      </c>
      <c r="B56" s="323" t="e">
        <f>B54*8%*50%</f>
        <v>#REF!</v>
      </c>
      <c r="C56" s="339" t="e">
        <f t="shared" si="10"/>
        <v>#REF!</v>
      </c>
      <c r="D56" s="340" t="e">
        <f>D54*8%*50%</f>
        <v>#REF!</v>
      </c>
      <c r="E56" s="360" t="s">
        <v>277</v>
      </c>
      <c r="F56" s="205"/>
      <c r="G56" s="205"/>
      <c r="H56" s="205"/>
      <c r="I56" s="205"/>
      <c r="J56" s="205"/>
      <c r="K56" s="205"/>
      <c r="L56" s="205"/>
      <c r="M56" s="205"/>
      <c r="N56" s="205"/>
      <c r="O56" s="205"/>
      <c r="P56" s="205"/>
      <c r="Q56" s="205"/>
      <c r="R56" s="205"/>
      <c r="S56" s="205"/>
      <c r="T56" s="205"/>
      <c r="U56" s="205"/>
      <c r="V56" s="205"/>
      <c r="W56" s="205"/>
      <c r="X56" s="205"/>
      <c r="Y56" s="205"/>
    </row>
    <row r="57" spans="1:25" ht="12" customHeight="1" x14ac:dyDescent="0.2">
      <c r="A57" s="338" t="s">
        <v>278</v>
      </c>
      <c r="B57" s="323" t="e">
        <f>#REF!</f>
        <v>#REF!</v>
      </c>
      <c r="C57" s="339" t="e">
        <f t="shared" si="10"/>
        <v>#REF!</v>
      </c>
      <c r="D57" s="340" t="e">
        <f t="shared" ref="D57:D58" si="12">$D$17*B57/100</f>
        <v>#REF!</v>
      </c>
      <c r="E57" s="326" t="s">
        <v>371</v>
      </c>
      <c r="F57" s="205"/>
      <c r="G57" s="205"/>
      <c r="H57" s="205"/>
      <c r="I57" s="205"/>
      <c r="J57" s="205"/>
      <c r="K57" s="205"/>
      <c r="L57" s="205"/>
      <c r="M57" s="205"/>
      <c r="N57" s="205"/>
      <c r="O57" s="205"/>
      <c r="P57" s="205"/>
      <c r="Q57" s="205"/>
      <c r="R57" s="205"/>
      <c r="S57" s="205"/>
      <c r="T57" s="205"/>
      <c r="U57" s="205"/>
      <c r="V57" s="205"/>
      <c r="W57" s="205"/>
      <c r="X57" s="205"/>
      <c r="Y57" s="205"/>
    </row>
    <row r="58" spans="1:25" ht="12" customHeight="1" x14ac:dyDescent="0.2">
      <c r="A58" s="343" t="s">
        <v>280</v>
      </c>
      <c r="B58" s="323" t="e">
        <f>B57%*B33</f>
        <v>#REF!</v>
      </c>
      <c r="C58" s="339" t="e">
        <f t="shared" si="10"/>
        <v>#REF!</v>
      </c>
      <c r="D58" s="340" t="e">
        <f t="shared" si="12"/>
        <v>#REF!</v>
      </c>
      <c r="E58" s="361"/>
      <c r="F58" s="205"/>
      <c r="G58" s="205"/>
      <c r="H58" s="205"/>
      <c r="I58" s="205"/>
      <c r="J58" s="205"/>
      <c r="K58" s="205"/>
      <c r="L58" s="205"/>
      <c r="M58" s="205"/>
      <c r="N58" s="205"/>
      <c r="O58" s="205"/>
      <c r="P58" s="205"/>
      <c r="Q58" s="205"/>
      <c r="R58" s="205"/>
      <c r="S58" s="205"/>
      <c r="T58" s="205"/>
      <c r="U58" s="205"/>
      <c r="V58" s="205"/>
      <c r="W58" s="205"/>
      <c r="X58" s="205"/>
      <c r="Y58" s="205"/>
    </row>
    <row r="59" spans="1:25" ht="12" customHeight="1" x14ac:dyDescent="0.2">
      <c r="A59" s="343" t="s">
        <v>281</v>
      </c>
      <c r="B59" s="323" t="e">
        <f>B57*8%*50%</f>
        <v>#REF!</v>
      </c>
      <c r="C59" s="339" t="e">
        <f t="shared" si="10"/>
        <v>#REF!</v>
      </c>
      <c r="D59" s="340" t="e">
        <f>D57*8%*50%</f>
        <v>#REF!</v>
      </c>
      <c r="E59" s="360" t="s">
        <v>282</v>
      </c>
      <c r="F59" s="205"/>
      <c r="G59" s="205"/>
      <c r="H59" s="205"/>
      <c r="I59" s="205"/>
      <c r="J59" s="205"/>
      <c r="K59" s="205"/>
      <c r="L59" s="205"/>
      <c r="M59" s="205"/>
      <c r="N59" s="205"/>
      <c r="O59" s="205"/>
      <c r="P59" s="205"/>
      <c r="Q59" s="205"/>
      <c r="R59" s="205"/>
      <c r="S59" s="205"/>
      <c r="T59" s="205"/>
      <c r="U59" s="205"/>
      <c r="V59" s="205"/>
      <c r="W59" s="205"/>
      <c r="X59" s="205"/>
      <c r="Y59" s="205"/>
    </row>
    <row r="60" spans="1:25" ht="12" customHeight="1" x14ac:dyDescent="0.2">
      <c r="A60" s="362" t="s">
        <v>283</v>
      </c>
      <c r="B60" s="323" t="e">
        <f>#REF!</f>
        <v>#REF!</v>
      </c>
      <c r="C60" s="339" t="e">
        <f t="shared" si="10"/>
        <v>#REF!</v>
      </c>
      <c r="D60" s="340" t="e">
        <f>$D$17*B60/100</f>
        <v>#REF!</v>
      </c>
      <c r="E60" s="326" t="s">
        <v>372</v>
      </c>
      <c r="F60" s="205"/>
      <c r="G60" s="205"/>
      <c r="H60" s="205"/>
      <c r="I60" s="205"/>
      <c r="J60" s="205"/>
      <c r="K60" s="205"/>
      <c r="L60" s="205"/>
      <c r="M60" s="205"/>
      <c r="N60" s="205"/>
      <c r="O60" s="205"/>
      <c r="P60" s="205"/>
      <c r="Q60" s="205"/>
      <c r="R60" s="205"/>
      <c r="S60" s="205"/>
      <c r="T60" s="205"/>
      <c r="U60" s="205"/>
      <c r="V60" s="205"/>
      <c r="W60" s="205"/>
      <c r="X60" s="205"/>
      <c r="Y60" s="205"/>
    </row>
    <row r="61" spans="1:25" ht="12" customHeight="1" x14ac:dyDescent="0.2">
      <c r="A61" s="330" t="s">
        <v>285</v>
      </c>
      <c r="B61" s="323" t="e">
        <f t="shared" ref="B61:D61" si="13">SUM(B54:B60)</f>
        <v>#REF!</v>
      </c>
      <c r="C61" s="363" t="e">
        <f t="shared" si="13"/>
        <v>#REF!</v>
      </c>
      <c r="D61" s="346" t="e">
        <f t="shared" si="13"/>
        <v>#REF!</v>
      </c>
      <c r="E61" s="361"/>
      <c r="F61" s="205"/>
      <c r="G61" s="205"/>
      <c r="H61" s="205"/>
      <c r="I61" s="205"/>
      <c r="J61" s="205"/>
      <c r="K61" s="205"/>
      <c r="L61" s="205"/>
      <c r="M61" s="205"/>
      <c r="N61" s="205"/>
      <c r="O61" s="205"/>
      <c r="P61" s="205"/>
      <c r="Q61" s="205"/>
      <c r="R61" s="205"/>
      <c r="S61" s="205"/>
      <c r="T61" s="205"/>
      <c r="U61" s="205"/>
      <c r="V61" s="205"/>
      <c r="W61" s="205"/>
      <c r="X61" s="205"/>
      <c r="Y61" s="205"/>
    </row>
    <row r="62" spans="1:25" ht="12" customHeight="1" x14ac:dyDescent="0.2">
      <c r="A62" s="278"/>
      <c r="B62" s="312"/>
      <c r="C62" s="313"/>
      <c r="D62" s="314"/>
      <c r="E62" s="315"/>
      <c r="F62" s="205"/>
      <c r="G62" s="205"/>
      <c r="H62" s="205"/>
      <c r="I62" s="205"/>
      <c r="J62" s="205"/>
      <c r="K62" s="205"/>
      <c r="L62" s="205"/>
      <c r="M62" s="205"/>
      <c r="N62" s="205"/>
      <c r="O62" s="205"/>
      <c r="P62" s="205"/>
      <c r="Q62" s="205"/>
      <c r="R62" s="205"/>
      <c r="S62" s="205"/>
      <c r="T62" s="205"/>
      <c r="U62" s="205"/>
      <c r="V62" s="205"/>
      <c r="W62" s="205"/>
      <c r="X62" s="205"/>
      <c r="Y62" s="205"/>
    </row>
    <row r="63" spans="1:25" ht="12" customHeight="1" x14ac:dyDescent="0.2">
      <c r="A63" s="356" t="s">
        <v>286</v>
      </c>
      <c r="B63" s="312"/>
      <c r="C63" s="313"/>
      <c r="D63" s="314"/>
      <c r="E63" s="315"/>
      <c r="F63" s="205"/>
      <c r="G63" s="205"/>
      <c r="H63" s="205"/>
      <c r="I63" s="205"/>
      <c r="J63" s="205"/>
      <c r="K63" s="205"/>
      <c r="L63" s="205"/>
      <c r="M63" s="205"/>
      <c r="N63" s="205"/>
      <c r="O63" s="205"/>
      <c r="P63" s="205"/>
      <c r="Q63" s="205"/>
      <c r="R63" s="205"/>
      <c r="S63" s="205"/>
      <c r="T63" s="205"/>
      <c r="U63" s="205"/>
      <c r="V63" s="205"/>
      <c r="W63" s="205"/>
      <c r="X63" s="205"/>
      <c r="Y63" s="205"/>
    </row>
    <row r="64" spans="1:25" ht="12" customHeight="1" x14ac:dyDescent="0.2">
      <c r="A64" s="311"/>
      <c r="B64" s="347"/>
      <c r="C64" s="313"/>
      <c r="D64" s="314"/>
      <c r="E64" s="348" t="s">
        <v>229</v>
      </c>
      <c r="F64" s="205"/>
      <c r="G64" s="205"/>
      <c r="H64" s="205"/>
      <c r="I64" s="205"/>
      <c r="J64" s="205"/>
      <c r="K64" s="205"/>
      <c r="L64" s="205"/>
      <c r="M64" s="205"/>
      <c r="N64" s="205"/>
      <c r="O64" s="205"/>
      <c r="P64" s="205"/>
      <c r="Q64" s="205"/>
      <c r="R64" s="205"/>
      <c r="S64" s="205"/>
      <c r="T64" s="205"/>
      <c r="U64" s="205"/>
      <c r="V64" s="205"/>
      <c r="W64" s="205"/>
      <c r="X64" s="205"/>
      <c r="Y64" s="205"/>
    </row>
    <row r="65" spans="1:25" ht="12" customHeight="1" x14ac:dyDescent="0.2">
      <c r="A65" s="334" t="s">
        <v>287</v>
      </c>
      <c r="B65" s="364" t="s">
        <v>65</v>
      </c>
      <c r="C65" s="358" t="s">
        <v>231</v>
      </c>
      <c r="D65" s="352" t="s">
        <v>232</v>
      </c>
      <c r="E65" s="337" t="s">
        <v>233</v>
      </c>
      <c r="F65" s="205"/>
      <c r="G65" s="205"/>
      <c r="H65" s="205"/>
      <c r="I65" s="205"/>
      <c r="J65" s="205"/>
      <c r="K65" s="205"/>
      <c r="L65" s="205"/>
      <c r="M65" s="205"/>
      <c r="N65" s="205"/>
      <c r="O65" s="205"/>
      <c r="P65" s="205"/>
      <c r="Q65" s="205"/>
      <c r="R65" s="205"/>
      <c r="S65" s="205"/>
      <c r="T65" s="205"/>
      <c r="U65" s="205"/>
      <c r="V65" s="205"/>
      <c r="W65" s="205"/>
      <c r="X65" s="205"/>
      <c r="Y65" s="205"/>
    </row>
    <row r="66" spans="1:25" ht="12" customHeight="1" x14ac:dyDescent="0.2">
      <c r="A66" s="338" t="s">
        <v>288</v>
      </c>
      <c r="B66" s="365">
        <v>0</v>
      </c>
      <c r="C66" s="339" t="e">
        <f t="shared" ref="C66:C71" si="14">D66/$D$17</f>
        <v>#REF!</v>
      </c>
      <c r="D66" s="340" t="e">
        <f t="shared" ref="D66:D71" si="15">$D$17*B66/100</f>
        <v>#REF!</v>
      </c>
      <c r="E66" s="326"/>
      <c r="F66" s="205"/>
      <c r="G66" s="205"/>
      <c r="H66" s="205"/>
      <c r="I66" s="205"/>
      <c r="J66" s="205"/>
      <c r="K66" s="205"/>
      <c r="L66" s="205"/>
      <c r="M66" s="205"/>
      <c r="N66" s="205"/>
      <c r="O66" s="205"/>
      <c r="P66" s="205"/>
      <c r="Q66" s="205"/>
      <c r="R66" s="205"/>
      <c r="S66" s="205"/>
      <c r="T66" s="205"/>
      <c r="U66" s="205"/>
      <c r="V66" s="205"/>
      <c r="W66" s="205"/>
      <c r="X66" s="205"/>
      <c r="Y66" s="205"/>
    </row>
    <row r="67" spans="1:25" ht="12" customHeight="1" x14ac:dyDescent="0.2">
      <c r="A67" s="366" t="s">
        <v>289</v>
      </c>
      <c r="B67" s="365">
        <v>0</v>
      </c>
      <c r="C67" s="339" t="e">
        <f t="shared" si="14"/>
        <v>#REF!</v>
      </c>
      <c r="D67" s="340" t="e">
        <f t="shared" si="15"/>
        <v>#REF!</v>
      </c>
      <c r="E67" s="326"/>
      <c r="F67" s="205"/>
      <c r="G67" s="205"/>
      <c r="H67" s="205"/>
      <c r="I67" s="205"/>
      <c r="J67" s="205"/>
      <c r="K67" s="205"/>
      <c r="L67" s="205"/>
      <c r="M67" s="205"/>
      <c r="N67" s="205"/>
      <c r="O67" s="205"/>
      <c r="P67" s="205"/>
      <c r="Q67" s="205"/>
      <c r="R67" s="205"/>
      <c r="S67" s="205"/>
      <c r="T67" s="205"/>
      <c r="U67" s="205"/>
      <c r="V67" s="205"/>
      <c r="W67" s="205"/>
      <c r="X67" s="205"/>
      <c r="Y67" s="205"/>
    </row>
    <row r="68" spans="1:25" ht="12" customHeight="1" x14ac:dyDescent="0.2">
      <c r="A68" s="338" t="s">
        <v>290</v>
      </c>
      <c r="B68" s="365">
        <v>0</v>
      </c>
      <c r="C68" s="339" t="e">
        <f t="shared" si="14"/>
        <v>#REF!</v>
      </c>
      <c r="D68" s="340" t="e">
        <f t="shared" si="15"/>
        <v>#REF!</v>
      </c>
      <c r="E68" s="326"/>
      <c r="F68" s="205"/>
      <c r="G68" s="205"/>
      <c r="H68" s="205"/>
      <c r="I68" s="205"/>
      <c r="J68" s="205"/>
      <c r="K68" s="205"/>
      <c r="L68" s="205"/>
      <c r="M68" s="205"/>
      <c r="N68" s="205"/>
      <c r="O68" s="205"/>
      <c r="P68" s="205"/>
      <c r="Q68" s="205"/>
      <c r="R68" s="205"/>
      <c r="S68" s="205"/>
      <c r="T68" s="205"/>
      <c r="U68" s="205"/>
      <c r="V68" s="205"/>
      <c r="W68" s="205"/>
      <c r="X68" s="205"/>
      <c r="Y68" s="205"/>
    </row>
    <row r="69" spans="1:25" ht="12" customHeight="1" x14ac:dyDescent="0.2">
      <c r="A69" s="338" t="s">
        <v>291</v>
      </c>
      <c r="B69" s="365">
        <v>0</v>
      </c>
      <c r="C69" s="339" t="e">
        <f t="shared" si="14"/>
        <v>#REF!</v>
      </c>
      <c r="D69" s="340" t="e">
        <f t="shared" si="15"/>
        <v>#REF!</v>
      </c>
      <c r="E69" s="326"/>
      <c r="F69" s="205"/>
      <c r="G69" s="205"/>
      <c r="H69" s="205"/>
      <c r="I69" s="205"/>
      <c r="J69" s="205"/>
      <c r="K69" s="205"/>
      <c r="L69" s="205"/>
      <c r="M69" s="205"/>
      <c r="N69" s="205"/>
      <c r="O69" s="205"/>
      <c r="P69" s="205"/>
      <c r="Q69" s="205"/>
      <c r="R69" s="205"/>
      <c r="S69" s="205"/>
      <c r="T69" s="205"/>
      <c r="U69" s="205"/>
      <c r="V69" s="205"/>
      <c r="W69" s="205"/>
      <c r="X69" s="205"/>
      <c r="Y69" s="205"/>
    </row>
    <row r="70" spans="1:25" ht="12" customHeight="1" x14ac:dyDescent="0.2">
      <c r="A70" s="367" t="s">
        <v>292</v>
      </c>
      <c r="B70" s="365">
        <v>0</v>
      </c>
      <c r="C70" s="339" t="e">
        <f t="shared" si="14"/>
        <v>#REF!</v>
      </c>
      <c r="D70" s="340" t="e">
        <f t="shared" si="15"/>
        <v>#REF!</v>
      </c>
      <c r="E70" s="326"/>
      <c r="F70" s="205"/>
      <c r="G70" s="205"/>
      <c r="H70" s="205"/>
      <c r="I70" s="205"/>
      <c r="J70" s="205"/>
      <c r="K70" s="205"/>
      <c r="L70" s="205"/>
      <c r="M70" s="205"/>
      <c r="N70" s="205"/>
      <c r="O70" s="205"/>
      <c r="P70" s="205"/>
      <c r="Q70" s="205"/>
      <c r="R70" s="205"/>
      <c r="S70" s="205"/>
      <c r="T70" s="205"/>
      <c r="U70" s="205"/>
      <c r="V70" s="205"/>
      <c r="W70" s="205"/>
      <c r="X70" s="205"/>
      <c r="Y70" s="205"/>
    </row>
    <row r="71" spans="1:25" ht="12" customHeight="1" x14ac:dyDescent="0.2">
      <c r="A71" s="368" t="s">
        <v>293</v>
      </c>
      <c r="B71" s="365">
        <v>0</v>
      </c>
      <c r="C71" s="339" t="e">
        <f t="shared" si="14"/>
        <v>#REF!</v>
      </c>
      <c r="D71" s="340" t="e">
        <f t="shared" si="15"/>
        <v>#REF!</v>
      </c>
      <c r="E71" s="369"/>
      <c r="F71" s="205"/>
      <c r="G71" s="205"/>
      <c r="H71" s="205"/>
      <c r="I71" s="205"/>
      <c r="J71" s="205"/>
      <c r="K71" s="205"/>
      <c r="L71" s="205"/>
      <c r="M71" s="205"/>
      <c r="N71" s="205"/>
      <c r="O71" s="205"/>
      <c r="P71" s="205"/>
      <c r="Q71" s="205"/>
      <c r="R71" s="205"/>
      <c r="S71" s="205"/>
      <c r="T71" s="205"/>
      <c r="U71" s="205"/>
      <c r="V71" s="205"/>
      <c r="W71" s="205"/>
      <c r="X71" s="205"/>
      <c r="Y71" s="205"/>
    </row>
    <row r="72" spans="1:25" ht="12" customHeight="1" x14ac:dyDescent="0.2">
      <c r="A72" s="370" t="s">
        <v>146</v>
      </c>
      <c r="B72" s="365">
        <f t="shared" ref="B72:D72" si="16">SUM(B66:B71)</f>
        <v>0</v>
      </c>
      <c r="C72" s="371" t="e">
        <f t="shared" si="16"/>
        <v>#REF!</v>
      </c>
      <c r="D72" s="372" t="e">
        <f t="shared" si="16"/>
        <v>#REF!</v>
      </c>
      <c r="E72" s="361"/>
      <c r="F72" s="205"/>
      <c r="G72" s="205"/>
      <c r="H72" s="205"/>
      <c r="I72" s="205"/>
      <c r="J72" s="205"/>
      <c r="K72" s="205"/>
      <c r="L72" s="205"/>
      <c r="M72" s="205"/>
      <c r="N72" s="205"/>
      <c r="O72" s="205"/>
      <c r="P72" s="205"/>
      <c r="Q72" s="205"/>
      <c r="R72" s="205"/>
      <c r="S72" s="205"/>
      <c r="T72" s="205"/>
      <c r="U72" s="205"/>
      <c r="V72" s="205"/>
      <c r="W72" s="205"/>
      <c r="X72" s="205"/>
      <c r="Y72" s="205"/>
    </row>
    <row r="73" spans="1:25" ht="12" customHeight="1" x14ac:dyDescent="0.2">
      <c r="A73" s="343" t="s">
        <v>294</v>
      </c>
      <c r="B73" s="365" t="e">
        <f>B72%*B33</f>
        <v>#REF!</v>
      </c>
      <c r="C73" s="339" t="e">
        <f>D73/$D$17</f>
        <v>#REF!</v>
      </c>
      <c r="D73" s="340" t="e">
        <f>$D$17*B73/100</f>
        <v>#REF!</v>
      </c>
      <c r="E73" s="361"/>
      <c r="F73" s="205"/>
      <c r="G73" s="205"/>
      <c r="H73" s="205"/>
      <c r="I73" s="205"/>
      <c r="J73" s="205"/>
      <c r="K73" s="205"/>
      <c r="L73" s="205"/>
      <c r="M73" s="205"/>
      <c r="N73" s="205"/>
      <c r="O73" s="205"/>
      <c r="P73" s="205"/>
      <c r="Q73" s="205"/>
      <c r="R73" s="205"/>
      <c r="S73" s="205"/>
      <c r="T73" s="205"/>
      <c r="U73" s="205"/>
      <c r="V73" s="205"/>
      <c r="W73" s="205"/>
      <c r="X73" s="205"/>
      <c r="Y73" s="205"/>
    </row>
    <row r="74" spans="1:25" ht="12" customHeight="1" x14ac:dyDescent="0.2">
      <c r="A74" s="373" t="s">
        <v>295</v>
      </c>
      <c r="B74" s="374" t="e">
        <f t="shared" ref="B74:D74" si="17">B72+B73</f>
        <v>#REF!</v>
      </c>
      <c r="C74" s="375" t="e">
        <f t="shared" si="17"/>
        <v>#REF!</v>
      </c>
      <c r="D74" s="346" t="e">
        <f t="shared" si="17"/>
        <v>#REF!</v>
      </c>
      <c r="E74" s="361"/>
      <c r="F74" s="205"/>
      <c r="G74" s="205"/>
      <c r="H74" s="205"/>
      <c r="I74" s="205"/>
      <c r="J74" s="205"/>
      <c r="K74" s="205"/>
      <c r="L74" s="205"/>
      <c r="M74" s="205"/>
      <c r="N74" s="205"/>
      <c r="O74" s="205"/>
      <c r="P74" s="205"/>
      <c r="Q74" s="205"/>
      <c r="R74" s="205"/>
      <c r="S74" s="205"/>
      <c r="T74" s="205"/>
      <c r="U74" s="205"/>
      <c r="V74" s="205"/>
      <c r="W74" s="205"/>
      <c r="X74" s="205"/>
      <c r="Y74" s="205"/>
    </row>
    <row r="75" spans="1:25" ht="12" customHeight="1" x14ac:dyDescent="0.2">
      <c r="A75" s="278"/>
      <c r="B75" s="312"/>
      <c r="C75" s="313"/>
      <c r="D75" s="314"/>
      <c r="E75" s="315"/>
      <c r="F75" s="205"/>
      <c r="G75" s="205"/>
      <c r="H75" s="205"/>
      <c r="I75" s="205"/>
      <c r="J75" s="205"/>
      <c r="K75" s="205"/>
      <c r="L75" s="205"/>
      <c r="M75" s="205"/>
      <c r="N75" s="205"/>
      <c r="O75" s="205"/>
      <c r="P75" s="205"/>
      <c r="Q75" s="205"/>
      <c r="R75" s="205"/>
      <c r="S75" s="205"/>
      <c r="T75" s="205"/>
      <c r="U75" s="205"/>
      <c r="V75" s="205"/>
      <c r="W75" s="205"/>
      <c r="X75" s="205"/>
      <c r="Y75" s="205"/>
    </row>
    <row r="76" spans="1:25" ht="12" customHeight="1" x14ac:dyDescent="0.2">
      <c r="A76" s="319" t="s">
        <v>296</v>
      </c>
      <c r="B76" s="312"/>
      <c r="C76" s="313"/>
      <c r="D76" s="314"/>
      <c r="E76" s="315"/>
      <c r="F76" s="205"/>
      <c r="G76" s="205"/>
      <c r="H76" s="205"/>
      <c r="I76" s="205"/>
      <c r="J76" s="205"/>
      <c r="K76" s="205"/>
      <c r="L76" s="205"/>
      <c r="M76" s="205"/>
      <c r="N76" s="205"/>
      <c r="O76" s="205"/>
      <c r="P76" s="205"/>
      <c r="Q76" s="205"/>
      <c r="R76" s="205"/>
      <c r="S76" s="205"/>
      <c r="T76" s="205"/>
      <c r="U76" s="205"/>
      <c r="V76" s="205"/>
      <c r="W76" s="205"/>
      <c r="X76" s="205"/>
      <c r="Y76" s="205"/>
    </row>
    <row r="77" spans="1:25" ht="12" customHeight="1" x14ac:dyDescent="0.2">
      <c r="A77" s="319"/>
      <c r="B77" s="312"/>
      <c r="C77" s="313"/>
      <c r="D77" s="314"/>
      <c r="E77" s="315"/>
      <c r="F77" s="205"/>
      <c r="G77" s="205"/>
      <c r="H77" s="205"/>
      <c r="I77" s="205"/>
      <c r="J77" s="205"/>
      <c r="K77" s="205"/>
      <c r="L77" s="205"/>
      <c r="M77" s="205"/>
      <c r="N77" s="205"/>
      <c r="O77" s="205"/>
      <c r="P77" s="205"/>
      <c r="Q77" s="205"/>
      <c r="R77" s="205"/>
      <c r="S77" s="205"/>
      <c r="T77" s="205"/>
      <c r="U77" s="205"/>
      <c r="V77" s="205"/>
      <c r="W77" s="205"/>
      <c r="X77" s="205"/>
      <c r="Y77" s="205"/>
    </row>
    <row r="78" spans="1:25" ht="12" customHeight="1" x14ac:dyDescent="0.2">
      <c r="A78" s="311"/>
      <c r="B78" s="347"/>
      <c r="C78" s="313"/>
      <c r="D78" s="314"/>
      <c r="E78" s="376" t="s">
        <v>229</v>
      </c>
      <c r="F78" s="205"/>
      <c r="G78" s="205"/>
      <c r="H78" s="205"/>
      <c r="I78" s="205"/>
      <c r="J78" s="205"/>
      <c r="K78" s="205"/>
      <c r="L78" s="205"/>
      <c r="M78" s="205"/>
      <c r="N78" s="205"/>
      <c r="O78" s="205"/>
      <c r="P78" s="205"/>
      <c r="Q78" s="205"/>
      <c r="R78" s="205"/>
      <c r="S78" s="205"/>
      <c r="T78" s="205"/>
      <c r="U78" s="205"/>
      <c r="V78" s="205"/>
      <c r="W78" s="205"/>
      <c r="X78" s="205"/>
      <c r="Y78" s="205"/>
    </row>
    <row r="79" spans="1:25" ht="12" customHeight="1" x14ac:dyDescent="0.2">
      <c r="A79" s="377" t="s">
        <v>297</v>
      </c>
      <c r="B79" s="378" t="s">
        <v>65</v>
      </c>
      <c r="C79" s="379" t="s">
        <v>231</v>
      </c>
      <c r="D79" s="380" t="s">
        <v>232</v>
      </c>
      <c r="E79" s="381" t="s">
        <v>233</v>
      </c>
      <c r="F79" s="205"/>
      <c r="G79" s="205"/>
      <c r="H79" s="205"/>
      <c r="I79" s="205"/>
      <c r="J79" s="205"/>
      <c r="K79" s="205"/>
      <c r="L79" s="205"/>
      <c r="M79" s="205"/>
      <c r="N79" s="205"/>
      <c r="O79" s="205"/>
      <c r="P79" s="205"/>
      <c r="Q79" s="205"/>
      <c r="R79" s="205"/>
      <c r="S79" s="205"/>
      <c r="T79" s="205"/>
      <c r="U79" s="205"/>
      <c r="V79" s="205"/>
      <c r="W79" s="205"/>
      <c r="X79" s="205"/>
      <c r="Y79" s="205"/>
    </row>
    <row r="80" spans="1:25" ht="12" customHeight="1" x14ac:dyDescent="0.2">
      <c r="A80" s="382" t="s">
        <v>298</v>
      </c>
      <c r="B80" s="383" t="e">
        <f>B33</f>
        <v>#REF!</v>
      </c>
      <c r="C80" s="339" t="e">
        <f t="shared" ref="C80:C84" si="18">D80/$D$17</f>
        <v>#REF!</v>
      </c>
      <c r="D80" s="384" t="e">
        <f>D33</f>
        <v>#REF!</v>
      </c>
      <c r="E80" s="385"/>
      <c r="F80" s="205"/>
      <c r="G80" s="205"/>
      <c r="H80" s="205"/>
      <c r="I80" s="205"/>
      <c r="J80" s="205"/>
      <c r="K80" s="205"/>
      <c r="L80" s="205"/>
      <c r="M80" s="205"/>
      <c r="N80" s="205"/>
      <c r="O80" s="205"/>
      <c r="P80" s="205"/>
      <c r="Q80" s="205"/>
      <c r="R80" s="205"/>
      <c r="S80" s="205"/>
      <c r="T80" s="205"/>
      <c r="U80" s="205"/>
      <c r="V80" s="205"/>
      <c r="W80" s="205"/>
      <c r="X80" s="205"/>
      <c r="Y80" s="205"/>
    </row>
    <row r="81" spans="1:25" ht="12" customHeight="1" x14ac:dyDescent="0.2">
      <c r="A81" s="382" t="s">
        <v>299</v>
      </c>
      <c r="B81" s="383" t="e">
        <f>B42</f>
        <v>#REF!</v>
      </c>
      <c r="C81" s="339" t="e">
        <f t="shared" si="18"/>
        <v>#REF!</v>
      </c>
      <c r="D81" s="384" t="e">
        <f>D42</f>
        <v>#REF!</v>
      </c>
      <c r="E81" s="385"/>
      <c r="F81" s="205"/>
      <c r="G81" s="205"/>
      <c r="H81" s="205"/>
      <c r="I81" s="205"/>
      <c r="J81" s="205"/>
      <c r="K81" s="205"/>
      <c r="L81" s="205"/>
      <c r="M81" s="205"/>
      <c r="N81" s="205"/>
      <c r="O81" s="205"/>
      <c r="P81" s="205"/>
      <c r="Q81" s="205"/>
      <c r="R81" s="205"/>
      <c r="S81" s="205"/>
      <c r="T81" s="205"/>
      <c r="U81" s="205"/>
      <c r="V81" s="205"/>
      <c r="W81" s="205"/>
      <c r="X81" s="205"/>
      <c r="Y81" s="205"/>
    </row>
    <row r="82" spans="1:25" ht="12" customHeight="1" x14ac:dyDescent="0.2">
      <c r="A82" s="382" t="s">
        <v>300</v>
      </c>
      <c r="B82" s="383" t="e">
        <f>B49</f>
        <v>#REF!</v>
      </c>
      <c r="C82" s="339" t="e">
        <f t="shared" si="18"/>
        <v>#REF!</v>
      </c>
      <c r="D82" s="384" t="e">
        <f>D49</f>
        <v>#REF!</v>
      </c>
      <c r="E82" s="386"/>
      <c r="F82" s="205"/>
      <c r="G82" s="205"/>
      <c r="H82" s="205"/>
      <c r="I82" s="205"/>
      <c r="J82" s="205"/>
      <c r="K82" s="205"/>
      <c r="L82" s="205"/>
      <c r="M82" s="205"/>
      <c r="N82" s="205"/>
      <c r="O82" s="205"/>
      <c r="P82" s="205"/>
      <c r="Q82" s="205"/>
      <c r="R82" s="205"/>
      <c r="S82" s="205"/>
      <c r="T82" s="205"/>
      <c r="U82" s="205"/>
      <c r="V82" s="205"/>
      <c r="W82" s="205"/>
      <c r="X82" s="205"/>
      <c r="Y82" s="205"/>
    </row>
    <row r="83" spans="1:25" ht="12" customHeight="1" x14ac:dyDescent="0.2">
      <c r="A83" s="387" t="s">
        <v>301</v>
      </c>
      <c r="B83" s="383" t="e">
        <f>B61</f>
        <v>#REF!</v>
      </c>
      <c r="C83" s="339" t="e">
        <f t="shared" si="18"/>
        <v>#REF!</v>
      </c>
      <c r="D83" s="384" t="e">
        <f>D61</f>
        <v>#REF!</v>
      </c>
      <c r="E83" s="388"/>
      <c r="F83" s="205"/>
      <c r="G83" s="205"/>
      <c r="H83" s="205"/>
      <c r="I83" s="205"/>
      <c r="J83" s="205"/>
      <c r="K83" s="205"/>
      <c r="L83" s="205"/>
      <c r="M83" s="205"/>
      <c r="N83" s="205"/>
      <c r="O83" s="205"/>
      <c r="P83" s="205"/>
      <c r="Q83" s="205"/>
      <c r="R83" s="205"/>
      <c r="S83" s="205"/>
      <c r="T83" s="205"/>
      <c r="U83" s="205"/>
      <c r="V83" s="205"/>
      <c r="W83" s="205"/>
      <c r="X83" s="205"/>
      <c r="Y83" s="205"/>
    </row>
    <row r="84" spans="1:25" ht="12" customHeight="1" x14ac:dyDescent="0.2">
      <c r="A84" s="382" t="s">
        <v>302</v>
      </c>
      <c r="B84" s="383" t="e">
        <f>B74</f>
        <v>#REF!</v>
      </c>
      <c r="C84" s="339" t="e">
        <f t="shared" si="18"/>
        <v>#REF!</v>
      </c>
      <c r="D84" s="384" t="e">
        <f>D74</f>
        <v>#REF!</v>
      </c>
      <c r="E84" s="388"/>
      <c r="F84" s="205"/>
      <c r="G84" s="205"/>
      <c r="H84" s="205"/>
      <c r="I84" s="205"/>
      <c r="J84" s="205"/>
      <c r="K84" s="205"/>
      <c r="L84" s="205"/>
      <c r="M84" s="205"/>
      <c r="N84" s="205"/>
      <c r="O84" s="205"/>
      <c r="P84" s="205"/>
      <c r="Q84" s="205"/>
      <c r="R84" s="205"/>
      <c r="S84" s="205"/>
      <c r="T84" s="205"/>
      <c r="U84" s="205"/>
      <c r="V84" s="205"/>
      <c r="W84" s="205"/>
      <c r="X84" s="205"/>
      <c r="Y84" s="205"/>
    </row>
    <row r="85" spans="1:25" ht="12" customHeight="1" x14ac:dyDescent="0.2">
      <c r="A85" s="389" t="s">
        <v>303</v>
      </c>
      <c r="B85" s="390" t="e">
        <f t="shared" ref="B85:D85" si="19">SUM(B80:B84)</f>
        <v>#REF!</v>
      </c>
      <c r="C85" s="363" t="e">
        <f t="shared" si="19"/>
        <v>#REF!</v>
      </c>
      <c r="D85" s="391" t="e">
        <f t="shared" si="19"/>
        <v>#REF!</v>
      </c>
      <c r="E85" s="392" t="s">
        <v>304</v>
      </c>
      <c r="F85" s="205"/>
      <c r="G85" s="205"/>
      <c r="H85" s="205"/>
      <c r="I85" s="205"/>
      <c r="J85" s="205"/>
      <c r="K85" s="205"/>
      <c r="L85" s="205"/>
      <c r="M85" s="205"/>
      <c r="N85" s="205"/>
      <c r="O85" s="205"/>
      <c r="P85" s="205"/>
      <c r="Q85" s="205"/>
      <c r="R85" s="205"/>
      <c r="S85" s="205"/>
      <c r="T85" s="205"/>
      <c r="U85" s="205"/>
      <c r="V85" s="205"/>
      <c r="W85" s="205"/>
      <c r="X85" s="205"/>
      <c r="Y85" s="205"/>
    </row>
    <row r="86" spans="1:25" ht="12" customHeight="1" x14ac:dyDescent="0.2">
      <c r="A86" s="319"/>
      <c r="B86" s="312"/>
      <c r="C86" s="313"/>
      <c r="D86" s="314"/>
      <c r="E86" s="315"/>
      <c r="F86" s="205"/>
      <c r="G86" s="205"/>
      <c r="H86" s="205"/>
      <c r="I86" s="205"/>
      <c r="J86" s="205"/>
      <c r="K86" s="205"/>
      <c r="L86" s="205"/>
      <c r="M86" s="205"/>
      <c r="N86" s="205"/>
      <c r="O86" s="205"/>
      <c r="P86" s="205"/>
      <c r="Q86" s="205"/>
      <c r="R86" s="205"/>
      <c r="S86" s="205"/>
      <c r="T86" s="205"/>
      <c r="U86" s="205"/>
      <c r="V86" s="205"/>
      <c r="W86" s="205"/>
      <c r="X86" s="205"/>
      <c r="Y86" s="205"/>
    </row>
    <row r="87" spans="1:25" ht="12" customHeight="1" x14ac:dyDescent="0.2">
      <c r="A87" s="311"/>
      <c r="B87" s="347"/>
      <c r="C87" s="393" t="s">
        <v>305</v>
      </c>
      <c r="D87" s="394" t="s">
        <v>232</v>
      </c>
      <c r="E87" s="315"/>
      <c r="F87" s="205"/>
      <c r="G87" s="205"/>
      <c r="H87" s="205"/>
      <c r="I87" s="205"/>
      <c r="J87" s="205"/>
      <c r="K87" s="205"/>
      <c r="L87" s="205"/>
      <c r="M87" s="205"/>
      <c r="N87" s="205"/>
      <c r="O87" s="205"/>
      <c r="P87" s="205"/>
      <c r="Q87" s="205"/>
      <c r="R87" s="205"/>
      <c r="S87" s="205"/>
      <c r="T87" s="205"/>
      <c r="U87" s="205"/>
      <c r="V87" s="205"/>
      <c r="W87" s="205"/>
      <c r="X87" s="205"/>
      <c r="Y87" s="205"/>
    </row>
    <row r="88" spans="1:25" ht="12" customHeight="1" x14ac:dyDescent="0.2">
      <c r="A88" s="395" t="s">
        <v>306</v>
      </c>
      <c r="B88" s="396"/>
      <c r="C88" s="397" t="e">
        <f>D88/$D$123</f>
        <v>#REF!</v>
      </c>
      <c r="D88" s="398" t="e">
        <f>D17+D85</f>
        <v>#REF!</v>
      </c>
      <c r="E88" s="399" t="s">
        <v>307</v>
      </c>
      <c r="F88" s="205"/>
      <c r="G88" s="205"/>
      <c r="H88" s="205"/>
      <c r="I88" s="205"/>
      <c r="J88" s="205"/>
      <c r="K88" s="205"/>
      <c r="L88" s="205"/>
      <c r="M88" s="205"/>
      <c r="N88" s="205"/>
      <c r="O88" s="205"/>
      <c r="P88" s="205"/>
      <c r="Q88" s="205"/>
      <c r="R88" s="205"/>
      <c r="S88" s="205"/>
      <c r="T88" s="205"/>
      <c r="U88" s="205"/>
      <c r="V88" s="205"/>
      <c r="W88" s="205"/>
      <c r="X88" s="205"/>
      <c r="Y88" s="205"/>
    </row>
    <row r="89" spans="1:25" ht="12" customHeight="1" x14ac:dyDescent="0.2">
      <c r="A89" s="319"/>
      <c r="B89" s="312"/>
      <c r="C89" s="313"/>
      <c r="D89" s="314"/>
      <c r="E89" s="315"/>
      <c r="F89" s="205"/>
      <c r="G89" s="205"/>
      <c r="H89" s="205"/>
      <c r="I89" s="205"/>
      <c r="J89" s="205"/>
      <c r="K89" s="205"/>
      <c r="L89" s="205"/>
      <c r="M89" s="205"/>
      <c r="N89" s="205"/>
      <c r="O89" s="205"/>
      <c r="P89" s="205"/>
      <c r="Q89" s="205"/>
      <c r="R89" s="205"/>
      <c r="S89" s="205"/>
      <c r="T89" s="205"/>
      <c r="U89" s="205"/>
      <c r="V89" s="205"/>
      <c r="W89" s="205"/>
      <c r="X89" s="205"/>
      <c r="Y89" s="205"/>
    </row>
    <row r="90" spans="1:25" ht="12" customHeight="1" x14ac:dyDescent="0.2">
      <c r="A90" s="273" t="s">
        <v>308</v>
      </c>
      <c r="B90" s="312"/>
      <c r="C90" s="313"/>
      <c r="D90" s="314"/>
      <c r="E90" s="315"/>
      <c r="F90" s="205"/>
      <c r="G90" s="205"/>
      <c r="H90" s="205"/>
      <c r="I90" s="205"/>
      <c r="J90" s="205"/>
      <c r="K90" s="205"/>
      <c r="L90" s="205"/>
      <c r="M90" s="205"/>
      <c r="N90" s="205"/>
      <c r="O90" s="205"/>
      <c r="P90" s="205"/>
      <c r="Q90" s="205"/>
      <c r="R90" s="205"/>
      <c r="S90" s="205"/>
      <c r="T90" s="205"/>
      <c r="U90" s="205"/>
      <c r="V90" s="205"/>
      <c r="W90" s="205"/>
      <c r="X90" s="205"/>
      <c r="Y90" s="205"/>
    </row>
    <row r="91" spans="1:25" ht="12" customHeight="1" x14ac:dyDescent="0.2">
      <c r="A91" s="311" t="s">
        <v>309</v>
      </c>
      <c r="B91" s="312"/>
      <c r="C91" s="313"/>
      <c r="D91" s="314"/>
      <c r="E91" s="315"/>
      <c r="F91" s="205"/>
      <c r="G91" s="205"/>
      <c r="H91" s="205"/>
      <c r="I91" s="205"/>
      <c r="J91" s="205"/>
      <c r="K91" s="205"/>
      <c r="L91" s="205"/>
      <c r="M91" s="205"/>
      <c r="N91" s="205"/>
      <c r="O91" s="205"/>
      <c r="P91" s="205"/>
      <c r="Q91" s="205"/>
      <c r="R91" s="205"/>
      <c r="S91" s="205"/>
      <c r="T91" s="205"/>
      <c r="U91" s="205"/>
      <c r="V91" s="205"/>
      <c r="W91" s="205"/>
      <c r="X91" s="205"/>
      <c r="Y91" s="205"/>
    </row>
    <row r="92" spans="1:25" ht="12" customHeight="1" x14ac:dyDescent="0.2">
      <c r="A92" s="205"/>
      <c r="B92" s="312"/>
      <c r="C92" s="313"/>
      <c r="D92" s="314"/>
      <c r="E92" s="315"/>
      <c r="F92" s="205"/>
      <c r="G92" s="205"/>
      <c r="H92" s="205"/>
      <c r="I92" s="205"/>
      <c r="J92" s="205"/>
      <c r="K92" s="205"/>
      <c r="L92" s="205"/>
      <c r="M92" s="205"/>
      <c r="N92" s="205"/>
      <c r="O92" s="205"/>
      <c r="P92" s="205"/>
      <c r="Q92" s="205"/>
      <c r="R92" s="205"/>
      <c r="S92" s="205"/>
      <c r="T92" s="205"/>
      <c r="U92" s="205"/>
      <c r="V92" s="205"/>
      <c r="W92" s="205"/>
      <c r="X92" s="205"/>
      <c r="Y92" s="205"/>
    </row>
    <row r="93" spans="1:25" ht="12" customHeight="1" x14ac:dyDescent="0.2">
      <c r="A93" s="319"/>
      <c r="B93" s="312"/>
      <c r="C93" s="313"/>
      <c r="D93" s="314"/>
      <c r="E93" s="315"/>
      <c r="F93" s="205"/>
      <c r="G93" s="205"/>
      <c r="H93" s="205"/>
      <c r="I93" s="205"/>
      <c r="J93" s="205"/>
      <c r="K93" s="205"/>
      <c r="L93" s="205"/>
      <c r="M93" s="205"/>
      <c r="N93" s="205"/>
      <c r="O93" s="205"/>
      <c r="P93" s="205"/>
      <c r="Q93" s="205"/>
      <c r="R93" s="205"/>
      <c r="S93" s="205"/>
      <c r="T93" s="205"/>
      <c r="U93" s="205"/>
      <c r="V93" s="205"/>
      <c r="W93" s="205"/>
      <c r="X93" s="205"/>
      <c r="Y93" s="205"/>
    </row>
    <row r="94" spans="1:25" ht="12" customHeight="1" x14ac:dyDescent="0.2">
      <c r="A94" s="122" t="s">
        <v>310</v>
      </c>
      <c r="B94" s="312"/>
      <c r="C94" s="313"/>
      <c r="D94" s="314"/>
      <c r="E94" s="315"/>
      <c r="F94" s="205"/>
      <c r="G94" s="205"/>
      <c r="H94" s="205"/>
      <c r="I94" s="205"/>
      <c r="J94" s="205"/>
      <c r="K94" s="205"/>
      <c r="L94" s="205"/>
      <c r="M94" s="205"/>
      <c r="N94" s="205"/>
      <c r="O94" s="205"/>
      <c r="P94" s="205"/>
      <c r="Q94" s="205"/>
      <c r="R94" s="205"/>
      <c r="S94" s="205"/>
      <c r="T94" s="205"/>
      <c r="U94" s="205"/>
      <c r="V94" s="205"/>
      <c r="W94" s="205"/>
      <c r="X94" s="205"/>
      <c r="Y94" s="205"/>
    </row>
    <row r="95" spans="1:25" ht="12" customHeight="1" x14ac:dyDescent="0.2">
      <c r="A95" s="319"/>
      <c r="B95" s="312"/>
      <c r="C95" s="313"/>
      <c r="D95" s="314"/>
      <c r="E95" s="315"/>
      <c r="F95" s="205"/>
      <c r="G95" s="205"/>
      <c r="H95" s="205"/>
      <c r="I95" s="205"/>
      <c r="J95" s="205"/>
      <c r="K95" s="205"/>
      <c r="L95" s="205"/>
      <c r="M95" s="205"/>
      <c r="N95" s="205"/>
      <c r="O95" s="205"/>
      <c r="P95" s="205"/>
      <c r="Q95" s="205"/>
      <c r="R95" s="205"/>
      <c r="S95" s="205"/>
      <c r="T95" s="205"/>
      <c r="U95" s="205"/>
      <c r="V95" s="205"/>
      <c r="W95" s="205"/>
      <c r="X95" s="205"/>
      <c r="Y95" s="205"/>
    </row>
    <row r="96" spans="1:25" ht="12" customHeight="1" x14ac:dyDescent="0.2">
      <c r="A96" s="400"/>
      <c r="B96" s="401"/>
      <c r="C96" s="402"/>
      <c r="D96" s="403"/>
      <c r="E96" s="341" t="s">
        <v>229</v>
      </c>
      <c r="F96" s="205"/>
      <c r="G96" s="205"/>
      <c r="H96" s="205"/>
      <c r="I96" s="205"/>
      <c r="J96" s="205"/>
      <c r="K96" s="205"/>
      <c r="L96" s="205"/>
      <c r="M96" s="205"/>
      <c r="N96" s="205"/>
      <c r="O96" s="205"/>
      <c r="P96" s="205"/>
      <c r="Q96" s="205"/>
      <c r="R96" s="205"/>
      <c r="S96" s="205"/>
      <c r="T96" s="205"/>
      <c r="U96" s="205"/>
      <c r="V96" s="205"/>
      <c r="W96" s="205"/>
      <c r="X96" s="205"/>
      <c r="Y96" s="205"/>
    </row>
    <row r="97" spans="1:25" ht="12" customHeight="1" x14ac:dyDescent="0.2">
      <c r="A97" s="295" t="s">
        <v>311</v>
      </c>
      <c r="B97" s="404" t="s">
        <v>65</v>
      </c>
      <c r="C97" s="405" t="s">
        <v>305</v>
      </c>
      <c r="D97" s="406" t="s">
        <v>232</v>
      </c>
      <c r="E97" s="299" t="s">
        <v>233</v>
      </c>
      <c r="F97" s="205"/>
      <c r="G97" s="205"/>
      <c r="H97" s="205"/>
      <c r="I97" s="205"/>
      <c r="J97" s="205"/>
      <c r="K97" s="205"/>
      <c r="L97" s="205"/>
      <c r="M97" s="205"/>
      <c r="N97" s="205"/>
      <c r="O97" s="205"/>
      <c r="P97" s="205"/>
      <c r="Q97" s="205"/>
      <c r="R97" s="205"/>
      <c r="S97" s="205"/>
      <c r="T97" s="205"/>
      <c r="U97" s="205"/>
      <c r="V97" s="205"/>
      <c r="W97" s="205"/>
      <c r="X97" s="205"/>
      <c r="Y97" s="205"/>
    </row>
    <row r="98" spans="1:25" ht="12" customHeight="1" x14ac:dyDescent="0.2">
      <c r="A98" s="407" t="s">
        <v>312</v>
      </c>
      <c r="B98" s="323" t="e">
        <f t="shared" ref="B98:B102" si="20">#REF!</f>
        <v>#REF!</v>
      </c>
      <c r="C98" s="408" t="e">
        <f t="shared" ref="C98:C102" si="21">D98/$D$123</f>
        <v>#REF!</v>
      </c>
      <c r="D98" s="409" t="e">
        <f>D88*B98/100</f>
        <v>#REF!</v>
      </c>
      <c r="E98" s="410" t="s">
        <v>313</v>
      </c>
      <c r="F98" s="205"/>
      <c r="G98" s="205"/>
      <c r="H98" s="205"/>
      <c r="I98" s="205"/>
      <c r="J98" s="205"/>
      <c r="K98" s="205"/>
      <c r="L98" s="205"/>
      <c r="M98" s="205"/>
      <c r="N98" s="205"/>
      <c r="O98" s="205"/>
      <c r="P98" s="205"/>
      <c r="Q98" s="205"/>
      <c r="R98" s="205"/>
      <c r="S98" s="205"/>
      <c r="T98" s="205"/>
      <c r="U98" s="205"/>
      <c r="V98" s="205"/>
      <c r="W98" s="205"/>
      <c r="X98" s="205"/>
      <c r="Y98" s="205"/>
    </row>
    <row r="99" spans="1:25" ht="12" customHeight="1" x14ac:dyDescent="0.2">
      <c r="A99" s="407" t="s">
        <v>314</v>
      </c>
      <c r="B99" s="323" t="e">
        <f t="shared" si="20"/>
        <v>#REF!</v>
      </c>
      <c r="C99" s="408" t="e">
        <f t="shared" si="21"/>
        <v>#REF!</v>
      </c>
      <c r="D99" s="409" t="e">
        <f>D88*B99/100</f>
        <v>#REF!</v>
      </c>
      <c r="E99" s="410" t="s">
        <v>313</v>
      </c>
      <c r="F99" s="205"/>
      <c r="G99" s="205"/>
      <c r="H99" s="205"/>
      <c r="I99" s="205"/>
      <c r="J99" s="205"/>
      <c r="K99" s="205"/>
      <c r="L99" s="205"/>
      <c r="M99" s="205"/>
      <c r="N99" s="205"/>
      <c r="O99" s="205"/>
      <c r="P99" s="205"/>
      <c r="Q99" s="205"/>
      <c r="R99" s="205"/>
      <c r="S99" s="205"/>
      <c r="T99" s="205"/>
      <c r="U99" s="205"/>
      <c r="V99" s="205"/>
      <c r="W99" s="205"/>
      <c r="X99" s="205"/>
      <c r="Y99" s="205"/>
    </row>
    <row r="100" spans="1:25" ht="12" customHeight="1" x14ac:dyDescent="0.2">
      <c r="A100" s="407" t="s">
        <v>314</v>
      </c>
      <c r="B100" s="323" t="e">
        <f t="shared" si="20"/>
        <v>#REF!</v>
      </c>
      <c r="C100" s="408" t="e">
        <f t="shared" si="21"/>
        <v>#REF!</v>
      </c>
      <c r="D100" s="409" t="e">
        <f>D88*B100/100</f>
        <v>#REF!</v>
      </c>
      <c r="E100" s="410" t="s">
        <v>313</v>
      </c>
      <c r="F100" s="205"/>
      <c r="G100" s="205"/>
      <c r="H100" s="205"/>
      <c r="I100" s="205"/>
      <c r="J100" s="205"/>
      <c r="K100" s="205"/>
      <c r="L100" s="205"/>
      <c r="M100" s="205"/>
      <c r="N100" s="205"/>
      <c r="O100" s="205"/>
      <c r="P100" s="205"/>
      <c r="Q100" s="205"/>
      <c r="R100" s="205"/>
      <c r="S100" s="205"/>
      <c r="T100" s="205"/>
      <c r="U100" s="205"/>
      <c r="V100" s="205"/>
      <c r="W100" s="205"/>
      <c r="X100" s="205"/>
      <c r="Y100" s="205"/>
    </row>
    <row r="101" spans="1:25" ht="12" customHeight="1" x14ac:dyDescent="0.2">
      <c r="A101" s="411" t="s">
        <v>314</v>
      </c>
      <c r="B101" s="323" t="e">
        <f t="shared" si="20"/>
        <v>#REF!</v>
      </c>
      <c r="C101" s="408" t="e">
        <f t="shared" si="21"/>
        <v>#REF!</v>
      </c>
      <c r="D101" s="409" t="e">
        <f>D88*B101/100</f>
        <v>#REF!</v>
      </c>
      <c r="E101" s="410" t="s">
        <v>313</v>
      </c>
      <c r="F101" s="205"/>
      <c r="G101" s="205"/>
      <c r="H101" s="205"/>
      <c r="I101" s="205"/>
      <c r="J101" s="205"/>
      <c r="K101" s="205"/>
      <c r="L101" s="205"/>
      <c r="M101" s="205"/>
      <c r="N101" s="205"/>
      <c r="O101" s="205"/>
      <c r="P101" s="205"/>
      <c r="Q101" s="205"/>
      <c r="R101" s="205"/>
      <c r="S101" s="205"/>
      <c r="T101" s="205"/>
      <c r="U101" s="205"/>
      <c r="V101" s="205"/>
      <c r="W101" s="205"/>
      <c r="X101" s="205"/>
      <c r="Y101" s="205"/>
    </row>
    <row r="102" spans="1:25" ht="12" customHeight="1" x14ac:dyDescent="0.2">
      <c r="A102" s="412" t="s">
        <v>315</v>
      </c>
      <c r="B102" s="413" t="e">
        <f t="shared" si="20"/>
        <v>#REF!</v>
      </c>
      <c r="C102" s="414" t="e">
        <f t="shared" si="21"/>
        <v>#REF!</v>
      </c>
      <c r="D102" s="415" t="e">
        <f>SUM(D98:D101)</f>
        <v>#REF!</v>
      </c>
      <c r="E102" s="416" t="s">
        <v>316</v>
      </c>
      <c r="F102" s="205"/>
      <c r="G102" s="205"/>
      <c r="H102" s="205"/>
      <c r="I102" s="205"/>
      <c r="J102" s="205"/>
      <c r="K102" s="205"/>
      <c r="L102" s="205"/>
      <c r="M102" s="205"/>
      <c r="N102" s="205"/>
      <c r="O102" s="205"/>
      <c r="P102" s="205"/>
      <c r="Q102" s="205"/>
      <c r="R102" s="205"/>
      <c r="S102" s="205"/>
      <c r="T102" s="205"/>
      <c r="U102" s="205"/>
      <c r="V102" s="205"/>
      <c r="W102" s="205"/>
      <c r="X102" s="205"/>
      <c r="Y102" s="205"/>
    </row>
    <row r="103" spans="1:25" ht="12" customHeight="1" x14ac:dyDescent="0.2">
      <c r="A103" s="417"/>
      <c r="B103" s="401"/>
      <c r="C103" s="418"/>
      <c r="D103" s="419"/>
      <c r="E103" s="420"/>
      <c r="F103" s="205"/>
      <c r="G103" s="205"/>
      <c r="H103" s="205"/>
      <c r="I103" s="205"/>
      <c r="J103" s="205"/>
      <c r="K103" s="205"/>
      <c r="L103" s="205"/>
      <c r="M103" s="205"/>
      <c r="N103" s="205"/>
      <c r="O103" s="205"/>
      <c r="P103" s="205"/>
      <c r="Q103" s="205"/>
      <c r="R103" s="205"/>
      <c r="S103" s="205"/>
      <c r="T103" s="205"/>
      <c r="U103" s="205"/>
      <c r="V103" s="205"/>
      <c r="W103" s="205"/>
      <c r="X103" s="205"/>
      <c r="Y103" s="205"/>
    </row>
    <row r="104" spans="1:25" ht="12" customHeight="1" x14ac:dyDescent="0.2">
      <c r="A104" s="421"/>
      <c r="B104" s="401"/>
      <c r="C104" s="402"/>
      <c r="D104" s="403"/>
      <c r="E104" s="294" t="s">
        <v>229</v>
      </c>
      <c r="F104" s="205"/>
      <c r="G104" s="205"/>
      <c r="H104" s="205"/>
      <c r="I104" s="205"/>
      <c r="J104" s="205"/>
      <c r="K104" s="205"/>
      <c r="L104" s="205"/>
      <c r="M104" s="205"/>
      <c r="N104" s="205"/>
      <c r="O104" s="205"/>
      <c r="P104" s="205"/>
      <c r="Q104" s="205"/>
      <c r="R104" s="205"/>
      <c r="S104" s="205"/>
      <c r="T104" s="205"/>
      <c r="U104" s="205"/>
      <c r="V104" s="205"/>
      <c r="W104" s="205"/>
      <c r="X104" s="205"/>
      <c r="Y104" s="205"/>
    </row>
    <row r="105" spans="1:25" ht="12" customHeight="1" x14ac:dyDescent="0.2">
      <c r="A105" s="295" t="s">
        <v>317</v>
      </c>
      <c r="B105" s="404" t="s">
        <v>65</v>
      </c>
      <c r="C105" s="422" t="s">
        <v>305</v>
      </c>
      <c r="D105" s="406" t="s">
        <v>232</v>
      </c>
      <c r="E105" s="299" t="s">
        <v>233</v>
      </c>
      <c r="F105" s="205"/>
      <c r="G105" s="205"/>
      <c r="H105" s="205"/>
      <c r="I105" s="205"/>
      <c r="J105" s="205"/>
      <c r="K105" s="205"/>
      <c r="L105" s="205"/>
      <c r="M105" s="205"/>
      <c r="N105" s="205"/>
      <c r="O105" s="205"/>
      <c r="P105" s="205"/>
      <c r="Q105" s="205"/>
      <c r="R105" s="205"/>
      <c r="S105" s="205"/>
      <c r="T105" s="205"/>
      <c r="U105" s="205"/>
      <c r="V105" s="205"/>
      <c r="W105" s="205"/>
      <c r="X105" s="205"/>
      <c r="Y105" s="205"/>
    </row>
    <row r="106" spans="1:25" ht="12" customHeight="1" x14ac:dyDescent="0.2">
      <c r="A106" s="423" t="s">
        <v>318</v>
      </c>
      <c r="B106" s="323" t="e">
        <f>#REF!</f>
        <v>#REF!</v>
      </c>
      <c r="C106" s="424" t="e">
        <f t="shared" ref="C106:C107" si="22">D106/$D$123</f>
        <v>#REF!</v>
      </c>
      <c r="D106" s="409" t="e">
        <f>(D88+D102)*B106/100</f>
        <v>#REF!</v>
      </c>
      <c r="E106" s="425" t="s">
        <v>319</v>
      </c>
      <c r="F106" s="205"/>
      <c r="G106" s="205"/>
      <c r="H106" s="205"/>
      <c r="I106" s="205"/>
      <c r="J106" s="205"/>
      <c r="K106" s="205"/>
      <c r="L106" s="205"/>
      <c r="M106" s="205"/>
      <c r="N106" s="205"/>
      <c r="O106" s="205"/>
      <c r="P106" s="205"/>
      <c r="Q106" s="205"/>
      <c r="R106" s="205"/>
      <c r="S106" s="205"/>
      <c r="T106" s="205"/>
      <c r="U106" s="205"/>
      <c r="V106" s="205"/>
      <c r="W106" s="205"/>
      <c r="X106" s="205"/>
      <c r="Y106" s="205"/>
    </row>
    <row r="107" spans="1:25" ht="12" customHeight="1" x14ac:dyDescent="0.2">
      <c r="A107" s="412" t="s">
        <v>320</v>
      </c>
      <c r="B107" s="426"/>
      <c r="C107" s="414" t="e">
        <f t="shared" si="22"/>
        <v>#REF!</v>
      </c>
      <c r="D107" s="427" t="e">
        <f>D106</f>
        <v>#REF!</v>
      </c>
      <c r="E107" s="428" t="s">
        <v>321</v>
      </c>
      <c r="F107" s="205"/>
      <c r="G107" s="205"/>
      <c r="H107" s="205"/>
      <c r="I107" s="205"/>
      <c r="J107" s="205"/>
      <c r="K107" s="205"/>
      <c r="L107" s="205"/>
      <c r="M107" s="205"/>
      <c r="N107" s="205"/>
      <c r="O107" s="205"/>
      <c r="P107" s="205"/>
      <c r="Q107" s="205"/>
      <c r="R107" s="205"/>
      <c r="S107" s="205"/>
      <c r="T107" s="205"/>
      <c r="U107" s="205"/>
      <c r="V107" s="205"/>
      <c r="W107" s="205"/>
      <c r="X107" s="205"/>
      <c r="Y107" s="205"/>
    </row>
    <row r="108" spans="1:25" ht="12" customHeight="1" x14ac:dyDescent="0.2">
      <c r="A108" s="421"/>
      <c r="B108" s="401"/>
      <c r="C108" s="402"/>
      <c r="D108" s="403"/>
      <c r="E108" s="425"/>
      <c r="F108" s="205"/>
      <c r="G108" s="205"/>
      <c r="H108" s="205"/>
      <c r="I108" s="205"/>
      <c r="J108" s="205"/>
      <c r="K108" s="205"/>
      <c r="L108" s="205"/>
      <c r="M108" s="205"/>
      <c r="N108" s="205"/>
      <c r="O108" s="205"/>
      <c r="P108" s="205"/>
      <c r="Q108" s="205"/>
      <c r="R108" s="205"/>
      <c r="S108" s="205"/>
      <c r="T108" s="205"/>
      <c r="U108" s="205"/>
      <c r="V108" s="205"/>
      <c r="W108" s="205"/>
      <c r="X108" s="205"/>
      <c r="Y108" s="205"/>
    </row>
    <row r="109" spans="1:25" ht="12" customHeight="1" x14ac:dyDescent="0.2">
      <c r="A109" s="429" t="s">
        <v>322</v>
      </c>
      <c r="B109" s="430"/>
      <c r="C109" s="431"/>
      <c r="D109" s="432" t="e">
        <f>D88+D102+D107</f>
        <v>#REF!</v>
      </c>
      <c r="E109" s="433" t="s">
        <v>323</v>
      </c>
      <c r="F109" s="205"/>
      <c r="G109" s="205"/>
      <c r="H109" s="205"/>
      <c r="I109" s="205"/>
      <c r="J109" s="205"/>
      <c r="K109" s="205"/>
      <c r="L109" s="205"/>
      <c r="M109" s="205"/>
      <c r="N109" s="205"/>
      <c r="O109" s="205"/>
      <c r="P109" s="205"/>
      <c r="Q109" s="205"/>
      <c r="R109" s="205"/>
      <c r="S109" s="205"/>
      <c r="T109" s="205"/>
      <c r="U109" s="205"/>
      <c r="V109" s="205"/>
      <c r="W109" s="205"/>
      <c r="X109" s="205"/>
      <c r="Y109" s="205"/>
    </row>
    <row r="110" spans="1:25" ht="12" customHeight="1" x14ac:dyDescent="0.2">
      <c r="A110" s="421"/>
      <c r="B110" s="401"/>
      <c r="C110" s="402"/>
      <c r="D110" s="403"/>
      <c r="E110" s="425"/>
      <c r="F110" s="205"/>
      <c r="G110" s="205"/>
      <c r="H110" s="205"/>
      <c r="I110" s="205"/>
      <c r="J110" s="205"/>
      <c r="K110" s="205"/>
      <c r="L110" s="205"/>
      <c r="M110" s="205"/>
      <c r="N110" s="205"/>
      <c r="O110" s="205"/>
      <c r="P110" s="205"/>
      <c r="Q110" s="205"/>
      <c r="R110" s="205"/>
      <c r="S110" s="205"/>
      <c r="T110" s="205"/>
      <c r="U110" s="205"/>
      <c r="V110" s="205"/>
      <c r="W110" s="205"/>
      <c r="X110" s="205"/>
      <c r="Y110" s="205"/>
    </row>
    <row r="111" spans="1:25" ht="21" customHeight="1" x14ac:dyDescent="0.2">
      <c r="A111" s="421"/>
      <c r="B111" s="401"/>
      <c r="C111" s="402"/>
      <c r="D111" s="403"/>
      <c r="E111" s="434" t="s">
        <v>229</v>
      </c>
      <c r="F111" s="205"/>
      <c r="G111" s="205"/>
      <c r="H111" s="205"/>
      <c r="I111" s="205"/>
      <c r="J111" s="205"/>
      <c r="K111" s="205"/>
      <c r="L111" s="205"/>
      <c r="M111" s="205"/>
      <c r="N111" s="205"/>
      <c r="O111" s="205"/>
      <c r="P111" s="205"/>
      <c r="Q111" s="205"/>
      <c r="R111" s="205"/>
      <c r="S111" s="205"/>
      <c r="T111" s="205"/>
      <c r="U111" s="205"/>
      <c r="V111" s="205"/>
      <c r="W111" s="205"/>
      <c r="X111" s="205"/>
      <c r="Y111" s="205"/>
    </row>
    <row r="112" spans="1:25" ht="12" customHeight="1" x14ac:dyDescent="0.2">
      <c r="A112" s="295" t="s">
        <v>324</v>
      </c>
      <c r="B112" s="435" t="s">
        <v>65</v>
      </c>
      <c r="C112" s="422" t="s">
        <v>305</v>
      </c>
      <c r="D112" s="436" t="s">
        <v>232</v>
      </c>
      <c r="E112" s="299" t="s">
        <v>233</v>
      </c>
      <c r="F112" s="205"/>
      <c r="G112" s="205"/>
      <c r="H112" s="205"/>
      <c r="I112" s="205"/>
      <c r="J112" s="205"/>
      <c r="K112" s="205"/>
      <c r="L112" s="205"/>
      <c r="M112" s="205"/>
      <c r="N112" s="205"/>
      <c r="O112" s="205"/>
      <c r="P112" s="205"/>
      <c r="Q112" s="205"/>
      <c r="R112" s="205"/>
      <c r="S112" s="205"/>
      <c r="T112" s="205"/>
      <c r="U112" s="205"/>
      <c r="V112" s="205"/>
      <c r="W112" s="205"/>
      <c r="X112" s="205"/>
      <c r="Y112" s="205"/>
    </row>
    <row r="113" spans="1:25" ht="12" customHeight="1" x14ac:dyDescent="0.2">
      <c r="A113" s="437" t="s">
        <v>325</v>
      </c>
      <c r="B113" s="323" t="e">
        <f t="shared" ref="B113:B118" si="23">#REF!</f>
        <v>#REF!</v>
      </c>
      <c r="C113" s="438" t="e">
        <f t="shared" ref="C113:C117" si="24">D113/$D$123</f>
        <v>#REF!</v>
      </c>
      <c r="D113" s="439" t="e">
        <f>B119*B113/100</f>
        <v>#REF!</v>
      </c>
      <c r="E113" s="326" t="s">
        <v>326</v>
      </c>
      <c r="F113" s="205"/>
      <c r="G113" s="205"/>
      <c r="H113" s="205"/>
      <c r="I113" s="205"/>
      <c r="J113" s="205"/>
      <c r="K113" s="205"/>
      <c r="L113" s="205"/>
      <c r="M113" s="205"/>
      <c r="N113" s="205"/>
      <c r="O113" s="205"/>
      <c r="P113" s="205"/>
      <c r="Q113" s="205"/>
      <c r="R113" s="205"/>
      <c r="S113" s="205"/>
      <c r="T113" s="205"/>
      <c r="U113" s="205"/>
      <c r="V113" s="205"/>
      <c r="W113" s="205"/>
      <c r="X113" s="205"/>
      <c r="Y113" s="205"/>
    </row>
    <row r="114" spans="1:25" ht="12" customHeight="1" x14ac:dyDescent="0.2">
      <c r="A114" s="440" t="s">
        <v>327</v>
      </c>
      <c r="B114" s="323" t="e">
        <f t="shared" si="23"/>
        <v>#REF!</v>
      </c>
      <c r="C114" s="438" t="e">
        <f t="shared" si="24"/>
        <v>#REF!</v>
      </c>
      <c r="D114" s="439" t="e">
        <f>B119*B114/100</f>
        <v>#REF!</v>
      </c>
      <c r="E114" s="304" t="s">
        <v>328</v>
      </c>
      <c r="F114" s="205"/>
      <c r="G114" s="205"/>
      <c r="H114" s="205"/>
      <c r="I114" s="205"/>
      <c r="J114" s="205"/>
      <c r="K114" s="205"/>
      <c r="L114" s="205"/>
      <c r="M114" s="205"/>
      <c r="N114" s="205"/>
      <c r="O114" s="205"/>
      <c r="P114" s="205"/>
      <c r="Q114" s="205"/>
      <c r="R114" s="205"/>
      <c r="S114" s="205"/>
      <c r="T114" s="205"/>
      <c r="U114" s="205"/>
      <c r="V114" s="205"/>
      <c r="W114" s="205"/>
      <c r="X114" s="205"/>
      <c r="Y114" s="205"/>
    </row>
    <row r="115" spans="1:25" ht="12" customHeight="1" x14ac:dyDescent="0.2">
      <c r="A115" s="440" t="s">
        <v>329</v>
      </c>
      <c r="B115" s="323" t="e">
        <f t="shared" si="23"/>
        <v>#REF!</v>
      </c>
      <c r="C115" s="438" t="e">
        <f t="shared" si="24"/>
        <v>#REF!</v>
      </c>
      <c r="D115" s="439" t="e">
        <f>B119*B115/100</f>
        <v>#REF!</v>
      </c>
      <c r="E115" s="304" t="s">
        <v>330</v>
      </c>
      <c r="F115" s="205"/>
      <c r="G115" s="205"/>
      <c r="H115" s="205"/>
      <c r="I115" s="205"/>
      <c r="J115" s="205"/>
      <c r="K115" s="205"/>
      <c r="L115" s="205"/>
      <c r="M115" s="205"/>
      <c r="N115" s="205"/>
      <c r="O115" s="205"/>
      <c r="P115" s="205"/>
      <c r="Q115" s="205"/>
      <c r="R115" s="205"/>
      <c r="S115" s="205"/>
      <c r="T115" s="205"/>
      <c r="U115" s="205"/>
      <c r="V115" s="205"/>
      <c r="W115" s="205"/>
      <c r="X115" s="205"/>
      <c r="Y115" s="205"/>
    </row>
    <row r="116" spans="1:25" ht="12" customHeight="1" x14ac:dyDescent="0.2">
      <c r="A116" s="441" t="s">
        <v>331</v>
      </c>
      <c r="B116" s="323" t="e">
        <f t="shared" si="23"/>
        <v>#REF!</v>
      </c>
      <c r="C116" s="438" t="e">
        <f t="shared" si="24"/>
        <v>#REF!</v>
      </c>
      <c r="D116" s="439" t="e">
        <f>B119*B116/100</f>
        <v>#REF!</v>
      </c>
      <c r="E116" s="304" t="s">
        <v>332</v>
      </c>
      <c r="F116" s="205"/>
      <c r="G116" s="205"/>
      <c r="H116" s="205"/>
      <c r="I116" s="205"/>
      <c r="J116" s="205"/>
      <c r="K116" s="205"/>
      <c r="L116" s="205"/>
      <c r="M116" s="205"/>
      <c r="N116" s="205"/>
      <c r="O116" s="205"/>
      <c r="P116" s="205"/>
      <c r="Q116" s="205"/>
      <c r="R116" s="205"/>
      <c r="S116" s="205"/>
      <c r="T116" s="205"/>
      <c r="U116" s="205"/>
      <c r="V116" s="205"/>
      <c r="W116" s="205"/>
      <c r="X116" s="205"/>
      <c r="Y116" s="205"/>
    </row>
    <row r="117" spans="1:25" ht="12" customHeight="1" x14ac:dyDescent="0.2">
      <c r="A117" s="441" t="s">
        <v>333</v>
      </c>
      <c r="B117" s="323" t="e">
        <f t="shared" si="23"/>
        <v>#REF!</v>
      </c>
      <c r="C117" s="438" t="e">
        <f t="shared" si="24"/>
        <v>#REF!</v>
      </c>
      <c r="D117" s="439" t="e">
        <f>B119*B117/100</f>
        <v>#REF!</v>
      </c>
      <c r="E117" s="304"/>
      <c r="F117" s="205"/>
      <c r="G117" s="205"/>
      <c r="H117" s="205"/>
      <c r="I117" s="205"/>
      <c r="J117" s="205"/>
      <c r="K117" s="205"/>
      <c r="L117" s="205"/>
      <c r="M117" s="205"/>
      <c r="N117" s="205"/>
      <c r="O117" s="205"/>
      <c r="P117" s="205"/>
      <c r="Q117" s="205"/>
      <c r="R117" s="205"/>
      <c r="S117" s="205"/>
      <c r="T117" s="205"/>
      <c r="U117" s="205"/>
      <c r="V117" s="205"/>
      <c r="W117" s="205"/>
      <c r="X117" s="205"/>
      <c r="Y117" s="205"/>
    </row>
    <row r="118" spans="1:25" ht="12" customHeight="1" x14ac:dyDescent="0.2">
      <c r="A118" s="412" t="s">
        <v>334</v>
      </c>
      <c r="B118" s="442" t="e">
        <f t="shared" si="23"/>
        <v>#REF!</v>
      </c>
      <c r="C118" s="443" t="e">
        <f t="shared" ref="C118:D118" si="25">SUM(C113:C117)</f>
        <v>#REF!</v>
      </c>
      <c r="D118" s="415" t="e">
        <f t="shared" si="25"/>
        <v>#REF!</v>
      </c>
      <c r="E118" s="310" t="s">
        <v>335</v>
      </c>
      <c r="F118" s="205"/>
      <c r="G118" s="205"/>
      <c r="H118" s="205"/>
      <c r="I118" s="205"/>
      <c r="J118" s="205"/>
      <c r="K118" s="205"/>
      <c r="L118" s="205"/>
      <c r="M118" s="205"/>
      <c r="N118" s="205"/>
      <c r="O118" s="205"/>
      <c r="P118" s="205"/>
      <c r="Q118" s="205"/>
      <c r="R118" s="205"/>
      <c r="S118" s="205"/>
      <c r="T118" s="205"/>
      <c r="U118" s="205"/>
      <c r="V118" s="205"/>
      <c r="W118" s="205"/>
      <c r="X118" s="205"/>
      <c r="Y118" s="205"/>
    </row>
    <row r="119" spans="1:25" ht="12" customHeight="1" x14ac:dyDescent="0.2">
      <c r="A119" s="444" t="s">
        <v>336</v>
      </c>
      <c r="B119" s="445" t="e">
        <f>(D109)/(1-(B118/100))</f>
        <v>#REF!</v>
      </c>
      <c r="C119" s="402"/>
      <c r="D119" s="403"/>
      <c r="E119" s="446"/>
      <c r="F119" s="205"/>
      <c r="G119" s="205"/>
      <c r="H119" s="205"/>
      <c r="I119" s="205"/>
      <c r="J119" s="205"/>
      <c r="K119" s="205"/>
      <c r="L119" s="205"/>
      <c r="M119" s="205"/>
      <c r="N119" s="205"/>
      <c r="O119" s="205"/>
      <c r="P119" s="205"/>
      <c r="Q119" s="205"/>
      <c r="R119" s="205"/>
      <c r="S119" s="205"/>
      <c r="T119" s="205"/>
      <c r="U119" s="205"/>
      <c r="V119" s="205"/>
      <c r="W119" s="205"/>
      <c r="X119" s="205"/>
      <c r="Y119" s="205"/>
    </row>
    <row r="120" spans="1:25" ht="12" customHeight="1" x14ac:dyDescent="0.2">
      <c r="A120" s="444"/>
      <c r="B120" s="447"/>
      <c r="C120" s="402"/>
      <c r="D120" s="403"/>
      <c r="E120" s="448"/>
      <c r="F120" s="205"/>
      <c r="G120" s="205"/>
      <c r="H120" s="205"/>
      <c r="I120" s="205"/>
      <c r="J120" s="205"/>
      <c r="K120" s="205"/>
      <c r="L120" s="205"/>
      <c r="M120" s="205"/>
      <c r="N120" s="205"/>
      <c r="O120" s="205"/>
      <c r="P120" s="205"/>
      <c r="Q120" s="205"/>
      <c r="R120" s="205"/>
      <c r="S120" s="205"/>
      <c r="T120" s="205"/>
      <c r="U120" s="205"/>
      <c r="V120" s="205"/>
      <c r="W120" s="205"/>
      <c r="X120" s="205"/>
      <c r="Y120" s="205"/>
    </row>
    <row r="121" spans="1:25" ht="12" customHeight="1" x14ac:dyDescent="0.2">
      <c r="A121" s="449" t="s">
        <v>337</v>
      </c>
      <c r="B121" s="430"/>
      <c r="C121" s="450" t="e">
        <f>D121/D123</f>
        <v>#REF!</v>
      </c>
      <c r="D121" s="451" t="e">
        <f>SUM(D102+D107+D118)</f>
        <v>#REF!</v>
      </c>
      <c r="E121" s="452" t="s">
        <v>338</v>
      </c>
      <c r="F121" s="205"/>
      <c r="G121" s="205"/>
      <c r="H121" s="205"/>
      <c r="I121" s="205"/>
      <c r="J121" s="205"/>
      <c r="K121" s="205"/>
      <c r="L121" s="205"/>
      <c r="M121" s="205"/>
      <c r="N121" s="205"/>
      <c r="O121" s="205"/>
      <c r="P121" s="205"/>
      <c r="Q121" s="205"/>
      <c r="R121" s="205"/>
      <c r="S121" s="205"/>
      <c r="T121" s="205"/>
      <c r="U121" s="205"/>
      <c r="V121" s="205"/>
      <c r="W121" s="205"/>
      <c r="X121" s="205"/>
      <c r="Y121" s="205"/>
    </row>
    <row r="122" spans="1:25" ht="12" customHeight="1" x14ac:dyDescent="0.2">
      <c r="A122" s="205"/>
      <c r="B122" s="401"/>
      <c r="C122" s="402"/>
      <c r="D122" s="403"/>
      <c r="E122" s="315"/>
      <c r="F122" s="205"/>
      <c r="G122" s="205"/>
      <c r="H122" s="205"/>
      <c r="I122" s="205"/>
      <c r="J122" s="205"/>
      <c r="K122" s="205"/>
      <c r="L122" s="205"/>
      <c r="M122" s="205"/>
      <c r="N122" s="205"/>
      <c r="O122" s="205"/>
      <c r="P122" s="205"/>
      <c r="Q122" s="205"/>
      <c r="R122" s="205"/>
      <c r="S122" s="205"/>
      <c r="T122" s="205"/>
      <c r="U122" s="205"/>
      <c r="V122" s="205"/>
      <c r="W122" s="205"/>
      <c r="X122" s="205"/>
      <c r="Y122" s="205"/>
    </row>
    <row r="123" spans="1:25" ht="12" customHeight="1" x14ac:dyDescent="0.2">
      <c r="A123" s="453" t="s">
        <v>359</v>
      </c>
      <c r="B123" s="454"/>
      <c r="C123" s="455"/>
      <c r="D123" s="456" t="e">
        <f>D109+D118</f>
        <v>#REF!</v>
      </c>
      <c r="E123" s="457" t="s">
        <v>340</v>
      </c>
      <c r="F123" s="205"/>
      <c r="G123" s="205"/>
      <c r="H123" s="205"/>
      <c r="I123" s="205"/>
      <c r="J123" s="205"/>
      <c r="K123" s="205"/>
      <c r="L123" s="205"/>
      <c r="M123" s="205"/>
      <c r="N123" s="205"/>
      <c r="O123" s="205"/>
      <c r="P123" s="205"/>
      <c r="Q123" s="205"/>
      <c r="R123" s="205"/>
      <c r="S123" s="205"/>
      <c r="T123" s="205"/>
      <c r="U123" s="205"/>
      <c r="V123" s="205"/>
      <c r="W123" s="205"/>
      <c r="X123" s="205"/>
      <c r="Y123" s="205"/>
    </row>
    <row r="124" spans="1:25" ht="12" customHeight="1" x14ac:dyDescent="0.2">
      <c r="A124" s="205"/>
      <c r="B124" s="401"/>
      <c r="C124" s="402"/>
      <c r="D124" s="403"/>
      <c r="E124" s="315"/>
      <c r="F124" s="205"/>
      <c r="G124" s="205"/>
      <c r="H124" s="205"/>
      <c r="I124" s="205"/>
      <c r="J124" s="205"/>
      <c r="K124" s="205"/>
      <c r="L124" s="205"/>
      <c r="M124" s="205"/>
      <c r="N124" s="205"/>
      <c r="O124" s="205"/>
      <c r="P124" s="205"/>
      <c r="Q124" s="205"/>
      <c r="R124" s="205"/>
      <c r="S124" s="205"/>
      <c r="T124" s="205"/>
      <c r="U124" s="205"/>
      <c r="V124" s="205"/>
      <c r="W124" s="205"/>
      <c r="X124" s="205"/>
      <c r="Y124" s="205"/>
    </row>
    <row r="125" spans="1:25" ht="12" customHeight="1" x14ac:dyDescent="0.2">
      <c r="A125" s="453" t="s">
        <v>359</v>
      </c>
      <c r="B125" s="454"/>
      <c r="C125" s="455"/>
      <c r="D125" s="456" t="e">
        <f>D123*1.6</f>
        <v>#REF!</v>
      </c>
      <c r="E125" s="457" t="s">
        <v>340</v>
      </c>
      <c r="F125" s="205"/>
      <c r="G125" s="205"/>
      <c r="H125" s="205"/>
      <c r="I125" s="205"/>
      <c r="J125" s="205"/>
      <c r="K125" s="205"/>
      <c r="L125" s="205"/>
      <c r="M125" s="205"/>
      <c r="N125" s="205"/>
      <c r="O125" s="205"/>
      <c r="P125" s="205"/>
      <c r="Q125" s="205"/>
      <c r="R125" s="205"/>
      <c r="S125" s="205"/>
      <c r="T125" s="205"/>
      <c r="U125" s="205"/>
      <c r="V125" s="205"/>
      <c r="W125" s="205"/>
      <c r="X125" s="205"/>
      <c r="Y125" s="205"/>
    </row>
    <row r="126" spans="1:25" ht="12" customHeight="1" x14ac:dyDescent="0.25">
      <c r="A126" s="278"/>
      <c r="B126" s="401"/>
      <c r="C126" s="402"/>
      <c r="D126" s="458"/>
      <c r="E126" s="315"/>
      <c r="F126" s="205"/>
      <c r="G126" s="205"/>
      <c r="H126" s="205"/>
      <c r="I126" s="205"/>
      <c r="J126" s="205"/>
      <c r="K126" s="205"/>
      <c r="L126" s="205"/>
      <c r="M126" s="205"/>
      <c r="N126" s="205"/>
      <c r="O126" s="205"/>
      <c r="P126" s="205"/>
      <c r="Q126" s="205"/>
      <c r="R126" s="205"/>
      <c r="S126" s="205"/>
      <c r="T126" s="205"/>
      <c r="U126" s="205"/>
      <c r="V126" s="205"/>
      <c r="W126" s="205"/>
      <c r="X126" s="205"/>
      <c r="Y126" s="205"/>
    </row>
    <row r="127" spans="1:25" ht="12" customHeight="1" x14ac:dyDescent="0.2">
      <c r="A127" s="459"/>
      <c r="B127" s="401"/>
      <c r="C127" s="402"/>
      <c r="D127" s="403"/>
      <c r="E127" s="315"/>
      <c r="F127" s="205"/>
      <c r="G127" s="205"/>
      <c r="H127" s="205"/>
      <c r="I127" s="205"/>
      <c r="J127" s="205"/>
      <c r="K127" s="205"/>
      <c r="L127" s="205"/>
      <c r="M127" s="205"/>
      <c r="N127" s="205"/>
      <c r="O127" s="205"/>
      <c r="P127" s="205"/>
      <c r="Q127" s="205"/>
      <c r="R127" s="205"/>
      <c r="S127" s="205"/>
      <c r="T127" s="205"/>
      <c r="U127" s="205"/>
      <c r="V127" s="205"/>
      <c r="W127" s="205"/>
      <c r="X127" s="205"/>
      <c r="Y127" s="205"/>
    </row>
    <row r="128" spans="1:25" ht="12" customHeight="1" x14ac:dyDescent="0.2">
      <c r="A128" s="205"/>
      <c r="B128" s="205"/>
      <c r="C128" s="205"/>
      <c r="D128" s="205"/>
      <c r="E128" s="205"/>
      <c r="F128" s="205"/>
      <c r="G128" s="205"/>
      <c r="H128" s="205"/>
      <c r="I128" s="205"/>
      <c r="J128" s="205"/>
      <c r="K128" s="205"/>
      <c r="L128" s="205"/>
      <c r="M128" s="205"/>
      <c r="N128" s="205"/>
      <c r="O128" s="205"/>
      <c r="P128" s="205"/>
      <c r="Q128" s="205"/>
      <c r="R128" s="205"/>
      <c r="S128" s="205"/>
      <c r="T128" s="205"/>
      <c r="U128" s="205"/>
      <c r="V128" s="205"/>
      <c r="W128" s="205"/>
      <c r="X128" s="205"/>
      <c r="Y128" s="205"/>
    </row>
    <row r="129" spans="1:25" ht="12" customHeight="1" x14ac:dyDescent="0.2">
      <c r="A129" s="205"/>
      <c r="B129" s="205"/>
      <c r="C129" s="205"/>
      <c r="D129" s="205"/>
      <c r="E129" s="205"/>
      <c r="F129" s="205"/>
      <c r="G129" s="205"/>
      <c r="H129" s="205"/>
      <c r="I129" s="205"/>
      <c r="J129" s="205"/>
      <c r="K129" s="205"/>
      <c r="L129" s="205"/>
      <c r="M129" s="205"/>
      <c r="N129" s="205"/>
      <c r="O129" s="205"/>
      <c r="P129" s="205"/>
      <c r="Q129" s="205"/>
      <c r="R129" s="205"/>
      <c r="S129" s="205"/>
      <c r="T129" s="205"/>
      <c r="U129" s="205"/>
      <c r="V129" s="205"/>
      <c r="W129" s="205"/>
      <c r="X129" s="205"/>
      <c r="Y129" s="205"/>
    </row>
    <row r="130" spans="1:25" ht="12" customHeight="1" x14ac:dyDescent="0.2">
      <c r="A130" s="205"/>
      <c r="B130" s="205"/>
      <c r="C130" s="205"/>
      <c r="D130" s="205"/>
      <c r="E130" s="205"/>
      <c r="F130" s="205"/>
      <c r="G130" s="205"/>
      <c r="H130" s="205"/>
      <c r="I130" s="205"/>
      <c r="J130" s="205"/>
      <c r="K130" s="205"/>
      <c r="L130" s="205"/>
      <c r="M130" s="205"/>
      <c r="N130" s="205"/>
      <c r="O130" s="205"/>
      <c r="P130" s="205"/>
      <c r="Q130" s="205"/>
      <c r="R130" s="205"/>
      <c r="S130" s="205"/>
      <c r="T130" s="205"/>
      <c r="U130" s="205"/>
      <c r="V130" s="205"/>
      <c r="W130" s="205"/>
      <c r="X130" s="205"/>
      <c r="Y130" s="205"/>
    </row>
    <row r="131" spans="1:25" ht="12" customHeight="1" x14ac:dyDescent="0.2">
      <c r="A131" s="205"/>
      <c r="B131" s="205"/>
      <c r="C131" s="205"/>
      <c r="D131" s="205"/>
      <c r="E131" s="205"/>
      <c r="F131" s="205"/>
      <c r="G131" s="205"/>
      <c r="H131" s="205"/>
      <c r="I131" s="205"/>
      <c r="J131" s="205"/>
      <c r="K131" s="205"/>
      <c r="L131" s="205"/>
      <c r="M131" s="205"/>
      <c r="N131" s="205"/>
      <c r="O131" s="205"/>
      <c r="P131" s="205"/>
      <c r="Q131" s="205"/>
      <c r="R131" s="205"/>
      <c r="S131" s="205"/>
      <c r="T131" s="205"/>
      <c r="U131" s="205"/>
      <c r="V131" s="205"/>
      <c r="W131" s="205"/>
      <c r="X131" s="205"/>
      <c r="Y131" s="205"/>
    </row>
    <row r="132" spans="1:25" ht="12" customHeight="1" x14ac:dyDescent="0.2">
      <c r="A132" s="205"/>
      <c r="B132" s="205"/>
      <c r="C132" s="205"/>
      <c r="D132" s="205"/>
      <c r="E132" s="205"/>
      <c r="F132" s="205"/>
      <c r="G132" s="205"/>
      <c r="H132" s="205"/>
      <c r="I132" s="205"/>
      <c r="J132" s="205"/>
      <c r="K132" s="205"/>
      <c r="L132" s="205"/>
      <c r="M132" s="205"/>
      <c r="N132" s="205"/>
      <c r="O132" s="205"/>
      <c r="P132" s="205"/>
      <c r="Q132" s="205"/>
      <c r="R132" s="205"/>
      <c r="S132" s="205"/>
      <c r="T132" s="205"/>
      <c r="U132" s="205"/>
      <c r="V132" s="205"/>
      <c r="W132" s="205"/>
      <c r="X132" s="205"/>
      <c r="Y132" s="205"/>
    </row>
    <row r="133" spans="1:25" ht="12" customHeight="1" x14ac:dyDescent="0.2">
      <c r="A133" s="205"/>
      <c r="B133" s="205"/>
      <c r="C133" s="205"/>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row>
    <row r="134" spans="1:25" ht="12" customHeight="1" x14ac:dyDescent="0.2">
      <c r="A134" s="205"/>
      <c r="B134" s="205"/>
      <c r="C134" s="205"/>
      <c r="D134" s="205"/>
      <c r="E134" s="205"/>
      <c r="F134" s="205"/>
      <c r="G134" s="205"/>
      <c r="H134" s="205"/>
      <c r="I134" s="205"/>
      <c r="J134" s="205"/>
      <c r="K134" s="205"/>
      <c r="L134" s="205"/>
      <c r="M134" s="205"/>
      <c r="N134" s="205"/>
      <c r="O134" s="205"/>
      <c r="P134" s="205"/>
      <c r="Q134" s="205"/>
      <c r="R134" s="205"/>
      <c r="S134" s="205"/>
      <c r="T134" s="205"/>
      <c r="U134" s="205"/>
      <c r="V134" s="205"/>
      <c r="W134" s="205"/>
      <c r="X134" s="205"/>
      <c r="Y134" s="205"/>
    </row>
    <row r="135" spans="1:25" ht="12" customHeight="1" x14ac:dyDescent="0.2">
      <c r="A135" s="205"/>
      <c r="B135" s="205"/>
      <c r="C135" s="205"/>
      <c r="D135" s="205"/>
      <c r="E135" s="205"/>
      <c r="F135" s="205"/>
      <c r="G135" s="205"/>
      <c r="H135" s="205"/>
      <c r="I135" s="205"/>
      <c r="J135" s="205"/>
      <c r="K135" s="205"/>
      <c r="L135" s="205"/>
      <c r="M135" s="205"/>
      <c r="N135" s="205"/>
      <c r="O135" s="205"/>
      <c r="P135" s="205"/>
      <c r="Q135" s="205"/>
      <c r="R135" s="205"/>
      <c r="S135" s="205"/>
      <c r="T135" s="205"/>
      <c r="U135" s="205"/>
      <c r="V135" s="205"/>
      <c r="W135" s="205"/>
      <c r="X135" s="205"/>
      <c r="Y135" s="205"/>
    </row>
    <row r="136" spans="1:25" ht="12" customHeight="1" x14ac:dyDescent="0.2">
      <c r="A136" s="205"/>
      <c r="B136" s="205"/>
      <c r="C136" s="205"/>
      <c r="D136" s="205"/>
      <c r="E136" s="205"/>
      <c r="F136" s="205"/>
      <c r="G136" s="205"/>
      <c r="H136" s="205"/>
      <c r="I136" s="205"/>
      <c r="J136" s="205"/>
      <c r="K136" s="205"/>
      <c r="L136" s="205"/>
      <c r="M136" s="205"/>
      <c r="N136" s="205"/>
      <c r="O136" s="205"/>
      <c r="P136" s="205"/>
      <c r="Q136" s="205"/>
      <c r="R136" s="205"/>
      <c r="S136" s="205"/>
      <c r="T136" s="205"/>
      <c r="U136" s="205"/>
      <c r="V136" s="205"/>
      <c r="W136" s="205"/>
      <c r="X136" s="205"/>
      <c r="Y136" s="205"/>
    </row>
    <row r="137" spans="1:25" ht="12" customHeight="1" x14ac:dyDescent="0.2">
      <c r="A137" s="205"/>
      <c r="B137" s="205"/>
      <c r="C137" s="205"/>
      <c r="D137" s="205"/>
      <c r="E137" s="205"/>
      <c r="F137" s="205"/>
      <c r="G137" s="205"/>
      <c r="H137" s="205"/>
      <c r="I137" s="205"/>
      <c r="J137" s="205"/>
      <c r="K137" s="205"/>
      <c r="L137" s="205"/>
      <c r="M137" s="205"/>
      <c r="N137" s="205"/>
      <c r="O137" s="205"/>
      <c r="P137" s="205"/>
      <c r="Q137" s="205"/>
      <c r="R137" s="205"/>
      <c r="S137" s="205"/>
      <c r="T137" s="205"/>
      <c r="U137" s="205"/>
      <c r="V137" s="205"/>
      <c r="W137" s="205"/>
      <c r="X137" s="205"/>
      <c r="Y137" s="205"/>
    </row>
    <row r="138" spans="1:25" ht="12" customHeight="1" x14ac:dyDescent="0.2">
      <c r="A138" s="205"/>
      <c r="B138" s="205"/>
      <c r="C138" s="205"/>
      <c r="D138" s="205"/>
      <c r="E138" s="205"/>
      <c r="F138" s="205"/>
      <c r="G138" s="205"/>
      <c r="H138" s="205"/>
      <c r="I138" s="205"/>
      <c r="J138" s="205"/>
      <c r="K138" s="205"/>
      <c r="L138" s="205"/>
      <c r="M138" s="205"/>
      <c r="N138" s="205"/>
      <c r="O138" s="205"/>
      <c r="P138" s="205"/>
      <c r="Q138" s="205"/>
      <c r="R138" s="205"/>
      <c r="S138" s="205"/>
      <c r="T138" s="205"/>
      <c r="U138" s="205"/>
      <c r="V138" s="205"/>
      <c r="W138" s="205"/>
      <c r="X138" s="205"/>
      <c r="Y138" s="205"/>
    </row>
    <row r="139" spans="1:25" ht="12" customHeight="1" x14ac:dyDescent="0.2">
      <c r="A139" s="205"/>
      <c r="B139" s="205" t="s">
        <v>342</v>
      </c>
      <c r="C139" s="205"/>
      <c r="D139" s="205"/>
      <c r="E139" s="205"/>
      <c r="F139" s="205"/>
      <c r="G139" s="205"/>
      <c r="H139" s="205"/>
      <c r="I139" s="205"/>
      <c r="J139" s="205"/>
      <c r="K139" s="205"/>
      <c r="L139" s="205"/>
      <c r="M139" s="205"/>
      <c r="N139" s="205"/>
      <c r="O139" s="205"/>
      <c r="P139" s="205"/>
      <c r="Q139" s="205"/>
      <c r="R139" s="205"/>
      <c r="S139" s="205"/>
      <c r="T139" s="205"/>
      <c r="U139" s="205"/>
      <c r="V139" s="205"/>
      <c r="W139" s="205"/>
      <c r="X139" s="205"/>
      <c r="Y139" s="205"/>
    </row>
    <row r="140" spans="1:25" ht="12" customHeight="1" x14ac:dyDescent="0.2">
      <c r="A140" s="205"/>
      <c r="B140" s="205"/>
      <c r="C140" s="205"/>
      <c r="D140" s="205"/>
      <c r="E140" s="205"/>
      <c r="F140" s="205"/>
      <c r="G140" s="205"/>
      <c r="H140" s="205"/>
      <c r="I140" s="205"/>
      <c r="J140" s="205"/>
      <c r="K140" s="205"/>
      <c r="L140" s="205"/>
      <c r="M140" s="205"/>
      <c r="N140" s="205"/>
      <c r="O140" s="205"/>
      <c r="P140" s="205"/>
      <c r="Q140" s="205"/>
      <c r="R140" s="205"/>
      <c r="S140" s="205"/>
      <c r="T140" s="205"/>
      <c r="U140" s="205"/>
      <c r="V140" s="205"/>
      <c r="W140" s="205"/>
      <c r="X140" s="205"/>
      <c r="Y140" s="205"/>
    </row>
    <row r="141" spans="1:25" ht="12" customHeight="1" x14ac:dyDescent="0.2">
      <c r="A141" s="205"/>
      <c r="B141" s="205"/>
      <c r="C141" s="205"/>
      <c r="D141" s="205"/>
      <c r="E141" s="205"/>
      <c r="F141" s="205"/>
      <c r="G141" s="205"/>
      <c r="H141" s="205"/>
      <c r="I141" s="205"/>
      <c r="J141" s="205"/>
      <c r="K141" s="205"/>
      <c r="L141" s="205"/>
      <c r="M141" s="205"/>
      <c r="N141" s="205"/>
      <c r="O141" s="205"/>
      <c r="P141" s="205"/>
      <c r="Q141" s="205"/>
      <c r="R141" s="205"/>
      <c r="S141" s="205"/>
      <c r="T141" s="205"/>
      <c r="U141" s="205"/>
      <c r="V141" s="205"/>
      <c r="W141" s="205"/>
      <c r="X141" s="205"/>
      <c r="Y141" s="205"/>
    </row>
    <row r="142" spans="1:25" ht="12" customHeight="1" x14ac:dyDescent="0.2">
      <c r="A142" s="205"/>
      <c r="B142" s="205"/>
      <c r="C142" s="205"/>
      <c r="D142" s="205"/>
      <c r="E142" s="205"/>
      <c r="F142" s="205"/>
      <c r="G142" s="205"/>
      <c r="H142" s="205"/>
      <c r="I142" s="205"/>
      <c r="J142" s="205"/>
      <c r="K142" s="205"/>
      <c r="L142" s="205"/>
      <c r="M142" s="205"/>
      <c r="N142" s="205"/>
      <c r="O142" s="205"/>
      <c r="P142" s="205"/>
      <c r="Q142" s="205"/>
      <c r="R142" s="205"/>
      <c r="S142" s="205"/>
      <c r="T142" s="205"/>
      <c r="U142" s="205"/>
      <c r="V142" s="205"/>
      <c r="W142" s="205"/>
      <c r="X142" s="205"/>
      <c r="Y142" s="205"/>
    </row>
    <row r="143" spans="1:25" ht="12" customHeight="1" x14ac:dyDescent="0.2">
      <c r="A143" s="205"/>
      <c r="B143" s="205"/>
      <c r="C143" s="205"/>
      <c r="D143" s="205"/>
      <c r="E143" s="205"/>
      <c r="F143" s="205"/>
      <c r="G143" s="205"/>
      <c r="H143" s="205"/>
      <c r="I143" s="205"/>
      <c r="J143" s="205"/>
      <c r="K143" s="205"/>
      <c r="L143" s="205"/>
      <c r="M143" s="205"/>
      <c r="N143" s="205"/>
      <c r="O143" s="205"/>
      <c r="P143" s="205"/>
      <c r="Q143" s="205"/>
      <c r="R143" s="205"/>
      <c r="S143" s="205"/>
      <c r="T143" s="205"/>
      <c r="U143" s="205"/>
      <c r="V143" s="205"/>
      <c r="W143" s="205"/>
      <c r="X143" s="205"/>
      <c r="Y143" s="205"/>
    </row>
    <row r="144" spans="1:25" ht="12" customHeight="1" x14ac:dyDescent="0.2">
      <c r="A144" s="205"/>
      <c r="B144" s="205"/>
      <c r="C144" s="205"/>
      <c r="D144" s="205"/>
      <c r="E144" s="205"/>
      <c r="F144" s="205"/>
      <c r="G144" s="205"/>
      <c r="H144" s="205"/>
      <c r="I144" s="205"/>
      <c r="J144" s="205"/>
      <c r="K144" s="205"/>
      <c r="L144" s="205"/>
      <c r="M144" s="205"/>
      <c r="N144" s="205"/>
      <c r="O144" s="205"/>
      <c r="P144" s="205"/>
      <c r="Q144" s="205"/>
      <c r="R144" s="205"/>
      <c r="S144" s="205"/>
      <c r="T144" s="205"/>
      <c r="U144" s="205"/>
      <c r="V144" s="205"/>
      <c r="W144" s="205"/>
      <c r="X144" s="205"/>
      <c r="Y144" s="205"/>
    </row>
    <row r="145" spans="1:25" ht="12" customHeight="1" x14ac:dyDescent="0.2">
      <c r="A145" s="205"/>
      <c r="B145" s="205"/>
      <c r="C145" s="205"/>
      <c r="D145" s="205"/>
      <c r="E145" s="205"/>
      <c r="F145" s="205"/>
      <c r="G145" s="205"/>
      <c r="H145" s="205"/>
      <c r="I145" s="205"/>
      <c r="J145" s="205"/>
      <c r="K145" s="205"/>
      <c r="L145" s="205"/>
      <c r="M145" s="205"/>
      <c r="N145" s="205"/>
      <c r="O145" s="205"/>
      <c r="P145" s="205"/>
      <c r="Q145" s="205"/>
      <c r="R145" s="205"/>
      <c r="S145" s="205"/>
      <c r="T145" s="205"/>
      <c r="U145" s="205"/>
      <c r="V145" s="205"/>
      <c r="W145" s="205"/>
      <c r="X145" s="205"/>
      <c r="Y145" s="205"/>
    </row>
    <row r="146" spans="1:25" ht="12" customHeight="1" x14ac:dyDescent="0.2">
      <c r="A146" s="205"/>
      <c r="B146" s="205"/>
      <c r="C146" s="205"/>
      <c r="D146" s="205"/>
      <c r="E146" s="205"/>
      <c r="F146" s="205"/>
      <c r="G146" s="205"/>
      <c r="H146" s="205"/>
      <c r="I146" s="205"/>
      <c r="J146" s="205"/>
      <c r="K146" s="205"/>
      <c r="L146" s="205"/>
      <c r="M146" s="205"/>
      <c r="N146" s="205"/>
      <c r="O146" s="205"/>
      <c r="P146" s="205"/>
      <c r="Q146" s="205"/>
      <c r="R146" s="205"/>
      <c r="S146" s="205"/>
      <c r="T146" s="205"/>
      <c r="U146" s="205"/>
      <c r="V146" s="205"/>
      <c r="W146" s="205"/>
      <c r="X146" s="205"/>
      <c r="Y146" s="205"/>
    </row>
    <row r="147" spans="1:25" ht="12" customHeight="1" x14ac:dyDescent="0.2">
      <c r="A147" s="205"/>
      <c r="B147" s="205"/>
      <c r="C147" s="205"/>
      <c r="D147" s="205"/>
      <c r="E147" s="205"/>
      <c r="F147" s="205"/>
      <c r="G147" s="205"/>
      <c r="H147" s="205"/>
      <c r="I147" s="205"/>
      <c r="J147" s="205"/>
      <c r="K147" s="205"/>
      <c r="L147" s="205"/>
      <c r="M147" s="205"/>
      <c r="N147" s="205"/>
      <c r="O147" s="205"/>
      <c r="P147" s="205"/>
      <c r="Q147" s="205"/>
      <c r="R147" s="205"/>
      <c r="S147" s="205"/>
      <c r="T147" s="205"/>
      <c r="U147" s="205"/>
      <c r="V147" s="205"/>
      <c r="W147" s="205"/>
      <c r="X147" s="205"/>
      <c r="Y147" s="205"/>
    </row>
    <row r="148" spans="1:25" ht="12" customHeight="1" x14ac:dyDescent="0.2">
      <c r="A148" s="205"/>
      <c r="B148" s="205"/>
      <c r="C148" s="205"/>
      <c r="D148" s="205"/>
      <c r="E148" s="205"/>
      <c r="F148" s="205"/>
      <c r="G148" s="205"/>
      <c r="H148" s="205"/>
      <c r="I148" s="205"/>
      <c r="J148" s="205"/>
      <c r="K148" s="205"/>
      <c r="L148" s="205"/>
      <c r="M148" s="205"/>
      <c r="N148" s="205"/>
      <c r="O148" s="205"/>
      <c r="P148" s="205"/>
      <c r="Q148" s="205"/>
      <c r="R148" s="205"/>
      <c r="S148" s="205"/>
      <c r="T148" s="205"/>
      <c r="U148" s="205"/>
      <c r="V148" s="205"/>
      <c r="W148" s="205"/>
      <c r="X148" s="205"/>
      <c r="Y148" s="205"/>
    </row>
    <row r="149" spans="1:25" ht="12" customHeight="1" x14ac:dyDescent="0.2">
      <c r="A149" s="205"/>
      <c r="B149" s="205"/>
      <c r="C149" s="205"/>
      <c r="D149" s="205"/>
      <c r="E149" s="205"/>
      <c r="F149" s="205"/>
      <c r="G149" s="205"/>
      <c r="H149" s="205"/>
      <c r="I149" s="205"/>
      <c r="J149" s="205"/>
      <c r="K149" s="205"/>
      <c r="L149" s="205"/>
      <c r="M149" s="205"/>
      <c r="N149" s="205"/>
      <c r="O149" s="205"/>
      <c r="P149" s="205"/>
      <c r="Q149" s="205"/>
      <c r="R149" s="205"/>
      <c r="S149" s="205"/>
      <c r="T149" s="205"/>
      <c r="U149" s="205"/>
      <c r="V149" s="205"/>
      <c r="W149" s="205"/>
      <c r="X149" s="205"/>
      <c r="Y149" s="205"/>
    </row>
    <row r="150" spans="1:25" ht="12" customHeight="1" x14ac:dyDescent="0.2">
      <c r="A150" s="205"/>
      <c r="B150" s="205"/>
      <c r="C150" s="205"/>
      <c r="D150" s="205"/>
      <c r="E150" s="205"/>
      <c r="F150" s="205"/>
      <c r="G150" s="205"/>
      <c r="H150" s="205"/>
      <c r="I150" s="205"/>
      <c r="J150" s="205"/>
      <c r="K150" s="205"/>
      <c r="L150" s="205"/>
      <c r="M150" s="205"/>
      <c r="N150" s="205"/>
      <c r="O150" s="205"/>
      <c r="P150" s="205"/>
      <c r="Q150" s="205"/>
      <c r="R150" s="205"/>
      <c r="S150" s="205"/>
      <c r="T150" s="205"/>
      <c r="U150" s="205"/>
      <c r="V150" s="205"/>
      <c r="W150" s="205"/>
      <c r="X150" s="205"/>
      <c r="Y150" s="205"/>
    </row>
    <row r="151" spans="1:25" ht="12" customHeight="1" x14ac:dyDescent="0.2">
      <c r="A151" s="205"/>
      <c r="B151" s="205"/>
      <c r="C151" s="205"/>
      <c r="D151" s="205"/>
      <c r="E151" s="205"/>
      <c r="F151" s="205"/>
      <c r="G151" s="205"/>
      <c r="H151" s="205"/>
      <c r="I151" s="205"/>
      <c r="J151" s="205"/>
      <c r="K151" s="205"/>
      <c r="L151" s="205"/>
      <c r="M151" s="205"/>
      <c r="N151" s="205"/>
      <c r="O151" s="205"/>
      <c r="P151" s="205"/>
      <c r="Q151" s="205"/>
      <c r="R151" s="205"/>
      <c r="S151" s="205"/>
      <c r="T151" s="205"/>
      <c r="U151" s="205"/>
      <c r="V151" s="205"/>
      <c r="W151" s="205"/>
      <c r="X151" s="205"/>
      <c r="Y151" s="205"/>
    </row>
    <row r="152" spans="1:25" ht="12" customHeight="1" x14ac:dyDescent="0.2">
      <c r="A152" s="205"/>
      <c r="B152" s="401"/>
      <c r="C152" s="460"/>
      <c r="D152" s="403"/>
      <c r="E152" s="315"/>
      <c r="F152" s="205"/>
      <c r="G152" s="205"/>
      <c r="H152" s="205"/>
      <c r="I152" s="205"/>
      <c r="J152" s="205"/>
      <c r="K152" s="205"/>
      <c r="L152" s="205"/>
      <c r="M152" s="205"/>
      <c r="N152" s="205"/>
      <c r="O152" s="205"/>
      <c r="P152" s="205"/>
      <c r="Q152" s="205"/>
      <c r="R152" s="205"/>
      <c r="S152" s="205"/>
      <c r="T152" s="205"/>
      <c r="U152" s="205"/>
      <c r="V152" s="205"/>
      <c r="W152" s="205"/>
      <c r="X152" s="205"/>
      <c r="Y152" s="205"/>
    </row>
    <row r="153" spans="1:25" ht="12" customHeight="1" x14ac:dyDescent="0.2">
      <c r="A153" s="205"/>
      <c r="B153" s="401"/>
      <c r="C153" s="460"/>
      <c r="D153" s="403"/>
      <c r="E153" s="315"/>
      <c r="F153" s="205"/>
      <c r="G153" s="205"/>
      <c r="H153" s="205"/>
      <c r="I153" s="205"/>
      <c r="J153" s="205"/>
      <c r="K153" s="205"/>
      <c r="L153" s="205"/>
      <c r="M153" s="205"/>
      <c r="N153" s="205"/>
      <c r="O153" s="205"/>
      <c r="P153" s="205"/>
      <c r="Q153" s="205"/>
      <c r="R153" s="205"/>
      <c r="S153" s="205"/>
      <c r="T153" s="205"/>
      <c r="U153" s="205"/>
      <c r="V153" s="205"/>
      <c r="W153" s="205"/>
      <c r="X153" s="205"/>
      <c r="Y153" s="205"/>
    </row>
    <row r="154" spans="1:25" ht="12" customHeight="1" x14ac:dyDescent="0.2">
      <c r="A154" s="205"/>
      <c r="B154" s="401"/>
      <c r="C154" s="460"/>
      <c r="D154" s="403"/>
      <c r="E154" s="315"/>
      <c r="F154" s="205"/>
      <c r="G154" s="205"/>
      <c r="H154" s="205"/>
      <c r="I154" s="205"/>
      <c r="J154" s="205"/>
      <c r="K154" s="205"/>
      <c r="L154" s="205"/>
      <c r="M154" s="205"/>
      <c r="N154" s="205"/>
      <c r="O154" s="205"/>
      <c r="P154" s="205"/>
      <c r="Q154" s="205"/>
      <c r="R154" s="205"/>
      <c r="S154" s="205"/>
      <c r="T154" s="205"/>
      <c r="U154" s="205"/>
      <c r="V154" s="205"/>
      <c r="W154" s="205"/>
      <c r="X154" s="205"/>
      <c r="Y154" s="205"/>
    </row>
    <row r="155" spans="1:25" ht="12" customHeight="1" x14ac:dyDescent="0.2">
      <c r="A155" s="205"/>
      <c r="B155" s="401"/>
      <c r="C155" s="460"/>
      <c r="D155" s="403"/>
      <c r="E155" s="315"/>
      <c r="F155" s="205"/>
      <c r="G155" s="205"/>
      <c r="H155" s="205"/>
      <c r="I155" s="205"/>
      <c r="J155" s="205"/>
      <c r="K155" s="205"/>
      <c r="L155" s="205"/>
      <c r="M155" s="205"/>
      <c r="N155" s="205"/>
      <c r="O155" s="205"/>
      <c r="P155" s="205"/>
      <c r="Q155" s="205"/>
      <c r="R155" s="205"/>
      <c r="S155" s="205"/>
      <c r="T155" s="205"/>
      <c r="U155" s="205"/>
      <c r="V155" s="205"/>
      <c r="W155" s="205"/>
      <c r="X155" s="205"/>
      <c r="Y155" s="205"/>
    </row>
    <row r="156" spans="1:25" ht="12" customHeight="1" x14ac:dyDescent="0.2">
      <c r="A156" s="205"/>
      <c r="B156" s="401"/>
      <c r="C156" s="460"/>
      <c r="D156" s="403"/>
      <c r="E156" s="315"/>
      <c r="F156" s="205"/>
      <c r="G156" s="205"/>
      <c r="H156" s="205"/>
      <c r="I156" s="205"/>
      <c r="J156" s="205"/>
      <c r="K156" s="205"/>
      <c r="L156" s="205"/>
      <c r="M156" s="205"/>
      <c r="N156" s="205"/>
      <c r="O156" s="205"/>
      <c r="P156" s="205"/>
      <c r="Q156" s="205"/>
      <c r="R156" s="205"/>
      <c r="S156" s="205"/>
      <c r="T156" s="205"/>
      <c r="U156" s="205"/>
      <c r="V156" s="205"/>
      <c r="W156" s="205"/>
      <c r="X156" s="205"/>
      <c r="Y156" s="205"/>
    </row>
    <row r="157" spans="1:25" ht="12" customHeight="1" x14ac:dyDescent="0.2">
      <c r="A157" s="205"/>
      <c r="B157" s="401"/>
      <c r="C157" s="460"/>
      <c r="D157" s="403"/>
      <c r="E157" s="315"/>
      <c r="F157" s="205"/>
      <c r="G157" s="205"/>
      <c r="H157" s="205"/>
      <c r="I157" s="205"/>
      <c r="J157" s="205"/>
      <c r="K157" s="205"/>
      <c r="L157" s="205"/>
      <c r="M157" s="205"/>
      <c r="N157" s="205"/>
      <c r="O157" s="205"/>
      <c r="P157" s="205"/>
      <c r="Q157" s="205"/>
      <c r="R157" s="205"/>
      <c r="S157" s="205"/>
      <c r="T157" s="205"/>
      <c r="U157" s="205"/>
      <c r="V157" s="205"/>
      <c r="W157" s="205"/>
      <c r="X157" s="205"/>
      <c r="Y157" s="205"/>
    </row>
    <row r="158" spans="1:25" ht="12" customHeight="1" x14ac:dyDescent="0.2">
      <c r="A158" s="205"/>
      <c r="B158" s="401"/>
      <c r="C158" s="460"/>
      <c r="D158" s="403"/>
      <c r="E158" s="315"/>
      <c r="F158" s="205"/>
      <c r="G158" s="205"/>
      <c r="H158" s="205"/>
      <c r="I158" s="205"/>
      <c r="J158" s="205"/>
      <c r="K158" s="205"/>
      <c r="L158" s="205"/>
      <c r="M158" s="205"/>
      <c r="N158" s="205"/>
      <c r="O158" s="205"/>
      <c r="P158" s="205"/>
      <c r="Q158" s="205"/>
      <c r="R158" s="205"/>
      <c r="S158" s="205"/>
      <c r="T158" s="205"/>
      <c r="U158" s="205"/>
      <c r="V158" s="205"/>
      <c r="W158" s="205"/>
      <c r="X158" s="205"/>
      <c r="Y158" s="205"/>
    </row>
    <row r="159" spans="1:25" ht="12" customHeight="1" x14ac:dyDescent="0.2">
      <c r="A159" s="205"/>
      <c r="B159" s="401"/>
      <c r="C159" s="460"/>
      <c r="D159" s="403"/>
      <c r="E159" s="315"/>
      <c r="F159" s="205"/>
      <c r="G159" s="205"/>
      <c r="H159" s="205"/>
      <c r="I159" s="205"/>
      <c r="J159" s="205"/>
      <c r="K159" s="205"/>
      <c r="L159" s="205"/>
      <c r="M159" s="205"/>
      <c r="N159" s="205"/>
      <c r="O159" s="205"/>
      <c r="P159" s="205"/>
      <c r="Q159" s="205"/>
      <c r="R159" s="205"/>
      <c r="S159" s="205"/>
      <c r="T159" s="205"/>
      <c r="U159" s="205"/>
      <c r="V159" s="205"/>
      <c r="W159" s="205"/>
      <c r="X159" s="205"/>
      <c r="Y159" s="205"/>
    </row>
    <row r="160" spans="1:25" ht="12" customHeight="1" x14ac:dyDescent="0.2">
      <c r="A160" s="205"/>
      <c r="B160" s="401"/>
      <c r="C160" s="460"/>
      <c r="D160" s="403"/>
      <c r="E160" s="315"/>
      <c r="F160" s="205"/>
      <c r="G160" s="205"/>
      <c r="H160" s="205"/>
      <c r="I160" s="205"/>
      <c r="J160" s="205"/>
      <c r="K160" s="205"/>
      <c r="L160" s="205"/>
      <c r="M160" s="205"/>
      <c r="N160" s="205"/>
      <c r="O160" s="205"/>
      <c r="P160" s="205"/>
      <c r="Q160" s="205"/>
      <c r="R160" s="205"/>
      <c r="S160" s="205"/>
      <c r="T160" s="205"/>
      <c r="U160" s="205"/>
      <c r="V160" s="205"/>
      <c r="W160" s="205"/>
      <c r="X160" s="205"/>
      <c r="Y160" s="205"/>
    </row>
    <row r="161" spans="1:25" ht="12" customHeight="1" x14ac:dyDescent="0.2">
      <c r="A161" s="205"/>
      <c r="B161" s="401"/>
      <c r="C161" s="460"/>
      <c r="D161" s="403"/>
      <c r="E161" s="315"/>
      <c r="F161" s="205"/>
      <c r="G161" s="205"/>
      <c r="H161" s="205"/>
      <c r="I161" s="205"/>
      <c r="J161" s="205"/>
      <c r="K161" s="205"/>
      <c r="L161" s="205"/>
      <c r="M161" s="205"/>
      <c r="N161" s="205"/>
      <c r="O161" s="205"/>
      <c r="P161" s="205"/>
      <c r="Q161" s="205"/>
      <c r="R161" s="205"/>
      <c r="S161" s="205"/>
      <c r="T161" s="205"/>
      <c r="U161" s="205"/>
      <c r="V161" s="205"/>
      <c r="W161" s="205"/>
      <c r="X161" s="205"/>
      <c r="Y161" s="205"/>
    </row>
    <row r="162" spans="1:25" ht="12" customHeight="1" x14ac:dyDescent="0.2">
      <c r="A162" s="205"/>
      <c r="B162" s="401"/>
      <c r="C162" s="460"/>
      <c r="D162" s="403"/>
      <c r="E162" s="315"/>
      <c r="F162" s="205"/>
      <c r="G162" s="205"/>
      <c r="H162" s="205"/>
      <c r="I162" s="205"/>
      <c r="J162" s="205"/>
      <c r="K162" s="205"/>
      <c r="L162" s="205"/>
      <c r="M162" s="205"/>
      <c r="N162" s="205"/>
      <c r="O162" s="205"/>
      <c r="P162" s="205"/>
      <c r="Q162" s="205"/>
      <c r="R162" s="205"/>
      <c r="S162" s="205"/>
      <c r="T162" s="205"/>
      <c r="U162" s="205"/>
      <c r="V162" s="205"/>
      <c r="W162" s="205"/>
      <c r="X162" s="205"/>
      <c r="Y162" s="205"/>
    </row>
    <row r="163" spans="1:25" ht="12" customHeight="1" x14ac:dyDescent="0.2">
      <c r="A163" s="205"/>
      <c r="B163" s="401"/>
      <c r="C163" s="460"/>
      <c r="D163" s="403"/>
      <c r="E163" s="315"/>
      <c r="F163" s="205"/>
      <c r="G163" s="205"/>
      <c r="H163" s="205"/>
      <c r="I163" s="205"/>
      <c r="J163" s="205"/>
      <c r="K163" s="205"/>
      <c r="L163" s="205"/>
      <c r="M163" s="205"/>
      <c r="N163" s="205"/>
      <c r="O163" s="205"/>
      <c r="P163" s="205"/>
      <c r="Q163" s="205"/>
      <c r="R163" s="205"/>
      <c r="S163" s="205"/>
      <c r="T163" s="205"/>
      <c r="U163" s="205"/>
      <c r="V163" s="205"/>
      <c r="W163" s="205"/>
      <c r="X163" s="205"/>
      <c r="Y163" s="205"/>
    </row>
    <row r="164" spans="1:25" ht="12" customHeight="1" x14ac:dyDescent="0.2">
      <c r="A164" s="205"/>
      <c r="B164" s="401"/>
      <c r="C164" s="460"/>
      <c r="D164" s="403"/>
      <c r="E164" s="315"/>
      <c r="F164" s="205"/>
      <c r="G164" s="205"/>
      <c r="H164" s="205"/>
      <c r="I164" s="205"/>
      <c r="J164" s="205"/>
      <c r="K164" s="205"/>
      <c r="L164" s="205"/>
      <c r="M164" s="205"/>
      <c r="N164" s="205"/>
      <c r="O164" s="205"/>
      <c r="P164" s="205"/>
      <c r="Q164" s="205"/>
      <c r="R164" s="205"/>
      <c r="S164" s="205"/>
      <c r="T164" s="205"/>
      <c r="U164" s="205"/>
      <c r="V164" s="205"/>
      <c r="W164" s="205"/>
      <c r="X164" s="205"/>
      <c r="Y164" s="205"/>
    </row>
    <row r="165" spans="1:25" ht="12" customHeight="1" x14ac:dyDescent="0.2">
      <c r="A165" s="205"/>
      <c r="B165" s="401"/>
      <c r="C165" s="460"/>
      <c r="D165" s="403"/>
      <c r="E165" s="315"/>
      <c r="F165" s="205"/>
      <c r="G165" s="205"/>
      <c r="H165" s="205"/>
      <c r="I165" s="205"/>
      <c r="J165" s="205"/>
      <c r="K165" s="205"/>
      <c r="L165" s="205"/>
      <c r="M165" s="205"/>
      <c r="N165" s="205"/>
      <c r="O165" s="205"/>
      <c r="P165" s="205"/>
      <c r="Q165" s="205"/>
      <c r="R165" s="205"/>
      <c r="S165" s="205"/>
      <c r="T165" s="205"/>
      <c r="U165" s="205"/>
      <c r="V165" s="205"/>
      <c r="W165" s="205"/>
      <c r="X165" s="205"/>
      <c r="Y165" s="205"/>
    </row>
    <row r="166" spans="1:25" ht="12" customHeight="1" x14ac:dyDescent="0.2">
      <c r="A166" s="205"/>
      <c r="B166" s="401"/>
      <c r="C166" s="460"/>
      <c r="D166" s="403"/>
      <c r="E166" s="315"/>
      <c r="F166" s="205"/>
      <c r="G166" s="205"/>
      <c r="H166" s="205"/>
      <c r="I166" s="205"/>
      <c r="J166" s="205"/>
      <c r="K166" s="205"/>
      <c r="L166" s="205"/>
      <c r="M166" s="205"/>
      <c r="N166" s="205"/>
      <c r="O166" s="205"/>
      <c r="P166" s="205"/>
      <c r="Q166" s="205"/>
      <c r="R166" s="205"/>
      <c r="S166" s="205"/>
      <c r="T166" s="205"/>
      <c r="U166" s="205"/>
      <c r="V166" s="205"/>
      <c r="W166" s="205"/>
      <c r="X166" s="205"/>
      <c r="Y166" s="205"/>
    </row>
    <row r="167" spans="1:25" ht="12" customHeight="1" x14ac:dyDescent="0.2">
      <c r="A167" s="205"/>
      <c r="B167" s="401"/>
      <c r="C167" s="460"/>
      <c r="D167" s="403"/>
      <c r="E167" s="315"/>
      <c r="F167" s="205"/>
      <c r="G167" s="205"/>
      <c r="H167" s="205"/>
      <c r="I167" s="205"/>
      <c r="J167" s="205"/>
      <c r="K167" s="205"/>
      <c r="L167" s="205"/>
      <c r="M167" s="205"/>
      <c r="N167" s="205"/>
      <c r="O167" s="205"/>
      <c r="P167" s="205"/>
      <c r="Q167" s="205"/>
      <c r="R167" s="205"/>
      <c r="S167" s="205"/>
      <c r="T167" s="205"/>
      <c r="U167" s="205"/>
      <c r="V167" s="205"/>
      <c r="W167" s="205"/>
      <c r="X167" s="205"/>
      <c r="Y167" s="205"/>
    </row>
    <row r="168" spans="1:25" ht="12" customHeight="1" x14ac:dyDescent="0.2">
      <c r="A168" s="205"/>
      <c r="B168" s="401"/>
      <c r="C168" s="460"/>
      <c r="D168" s="403"/>
      <c r="E168" s="315"/>
      <c r="F168" s="205"/>
      <c r="G168" s="205"/>
      <c r="H168" s="205"/>
      <c r="I168" s="205"/>
      <c r="J168" s="205"/>
      <c r="K168" s="205"/>
      <c r="L168" s="205"/>
      <c r="M168" s="205"/>
      <c r="N168" s="205"/>
      <c r="O168" s="205"/>
      <c r="P168" s="205"/>
      <c r="Q168" s="205"/>
      <c r="R168" s="205"/>
      <c r="S168" s="205"/>
      <c r="T168" s="205"/>
      <c r="U168" s="205"/>
      <c r="V168" s="205"/>
      <c r="W168" s="205"/>
      <c r="X168" s="205"/>
      <c r="Y168" s="205"/>
    </row>
    <row r="169" spans="1:25" ht="12" customHeight="1" x14ac:dyDescent="0.2">
      <c r="A169" s="205"/>
      <c r="B169" s="401"/>
      <c r="C169" s="460"/>
      <c r="D169" s="403"/>
      <c r="E169" s="315"/>
      <c r="F169" s="205"/>
      <c r="G169" s="205"/>
      <c r="H169" s="205"/>
      <c r="I169" s="205"/>
      <c r="J169" s="205"/>
      <c r="K169" s="205"/>
      <c r="L169" s="205"/>
      <c r="M169" s="205"/>
      <c r="N169" s="205"/>
      <c r="O169" s="205"/>
      <c r="P169" s="205"/>
      <c r="Q169" s="205"/>
      <c r="R169" s="205"/>
      <c r="S169" s="205"/>
      <c r="T169" s="205"/>
      <c r="U169" s="205"/>
      <c r="V169" s="205"/>
      <c r="W169" s="205"/>
      <c r="X169" s="205"/>
      <c r="Y169" s="205"/>
    </row>
    <row r="170" spans="1:25" ht="12" customHeight="1" x14ac:dyDescent="0.2">
      <c r="A170" s="205"/>
      <c r="B170" s="401"/>
      <c r="C170" s="460"/>
      <c r="D170" s="403"/>
      <c r="E170" s="315"/>
      <c r="F170" s="205"/>
      <c r="G170" s="205"/>
      <c r="H170" s="205"/>
      <c r="I170" s="205"/>
      <c r="J170" s="205"/>
      <c r="K170" s="205"/>
      <c r="L170" s="205"/>
      <c r="M170" s="205"/>
      <c r="N170" s="205"/>
      <c r="O170" s="205"/>
      <c r="P170" s="205"/>
      <c r="Q170" s="205"/>
      <c r="R170" s="205"/>
      <c r="S170" s="205"/>
      <c r="T170" s="205"/>
      <c r="U170" s="205"/>
      <c r="V170" s="205"/>
      <c r="W170" s="205"/>
      <c r="X170" s="205"/>
      <c r="Y170" s="205"/>
    </row>
    <row r="171" spans="1:25" ht="12" customHeight="1" x14ac:dyDescent="0.2">
      <c r="A171" s="205"/>
      <c r="B171" s="401"/>
      <c r="C171" s="460"/>
      <c r="D171" s="403"/>
      <c r="E171" s="315"/>
      <c r="F171" s="205"/>
      <c r="G171" s="205"/>
      <c r="H171" s="205"/>
      <c r="I171" s="205"/>
      <c r="J171" s="205"/>
      <c r="K171" s="205"/>
      <c r="L171" s="205"/>
      <c r="M171" s="205"/>
      <c r="N171" s="205"/>
      <c r="O171" s="205"/>
      <c r="P171" s="205"/>
      <c r="Q171" s="205"/>
      <c r="R171" s="205"/>
      <c r="S171" s="205"/>
      <c r="T171" s="205"/>
      <c r="U171" s="205"/>
      <c r="V171" s="205"/>
      <c r="W171" s="205"/>
      <c r="X171" s="205"/>
      <c r="Y171" s="205"/>
    </row>
    <row r="172" spans="1:25" ht="12" customHeight="1" x14ac:dyDescent="0.2">
      <c r="A172" s="205"/>
      <c r="B172" s="401"/>
      <c r="C172" s="460"/>
      <c r="D172" s="403"/>
      <c r="E172" s="315"/>
      <c r="F172" s="205"/>
      <c r="G172" s="205"/>
      <c r="H172" s="205"/>
      <c r="I172" s="205"/>
      <c r="J172" s="205"/>
      <c r="K172" s="205"/>
      <c r="L172" s="205"/>
      <c r="M172" s="205"/>
      <c r="N172" s="205"/>
      <c r="O172" s="205"/>
      <c r="P172" s="205"/>
      <c r="Q172" s="205"/>
      <c r="R172" s="205"/>
      <c r="S172" s="205"/>
      <c r="T172" s="205"/>
      <c r="U172" s="205"/>
      <c r="V172" s="205"/>
      <c r="W172" s="205"/>
      <c r="X172" s="205"/>
      <c r="Y172" s="205"/>
    </row>
    <row r="173" spans="1:25" ht="12" customHeight="1" x14ac:dyDescent="0.2">
      <c r="A173" s="205"/>
      <c r="B173" s="401"/>
      <c r="C173" s="460"/>
      <c r="D173" s="403"/>
      <c r="E173" s="315"/>
      <c r="F173" s="205"/>
      <c r="G173" s="205"/>
      <c r="H173" s="205"/>
      <c r="I173" s="205"/>
      <c r="J173" s="205"/>
      <c r="K173" s="205"/>
      <c r="L173" s="205"/>
      <c r="M173" s="205"/>
      <c r="N173" s="205"/>
      <c r="O173" s="205"/>
      <c r="P173" s="205"/>
      <c r="Q173" s="205"/>
      <c r="R173" s="205"/>
      <c r="S173" s="205"/>
      <c r="T173" s="205"/>
      <c r="U173" s="205"/>
      <c r="V173" s="205"/>
      <c r="W173" s="205"/>
      <c r="X173" s="205"/>
      <c r="Y173" s="205"/>
    </row>
    <row r="174" spans="1:25" ht="12" customHeight="1" x14ac:dyDescent="0.2">
      <c r="A174" s="205"/>
      <c r="B174" s="401"/>
      <c r="C174" s="460"/>
      <c r="D174" s="403"/>
      <c r="E174" s="315"/>
      <c r="F174" s="205"/>
      <c r="G174" s="205"/>
      <c r="H174" s="205"/>
      <c r="I174" s="205"/>
      <c r="J174" s="205"/>
      <c r="K174" s="205"/>
      <c r="L174" s="205"/>
      <c r="M174" s="205"/>
      <c r="N174" s="205"/>
      <c r="O174" s="205"/>
      <c r="P174" s="205"/>
      <c r="Q174" s="205"/>
      <c r="R174" s="205"/>
      <c r="S174" s="205"/>
      <c r="T174" s="205"/>
      <c r="U174" s="205"/>
      <c r="V174" s="205"/>
      <c r="W174" s="205"/>
      <c r="X174" s="205"/>
      <c r="Y174" s="205"/>
    </row>
    <row r="175" spans="1:25" ht="12" customHeight="1" x14ac:dyDescent="0.2">
      <c r="A175" s="205"/>
      <c r="B175" s="401"/>
      <c r="C175" s="460"/>
      <c r="D175" s="403"/>
      <c r="E175" s="315"/>
      <c r="F175" s="205"/>
      <c r="G175" s="205"/>
      <c r="H175" s="205"/>
      <c r="I175" s="205"/>
      <c r="J175" s="205"/>
      <c r="K175" s="205"/>
      <c r="L175" s="205"/>
      <c r="M175" s="205"/>
      <c r="N175" s="205"/>
      <c r="O175" s="205"/>
      <c r="P175" s="205"/>
      <c r="Q175" s="205"/>
      <c r="R175" s="205"/>
      <c r="S175" s="205"/>
      <c r="T175" s="205"/>
      <c r="U175" s="205"/>
      <c r="V175" s="205"/>
      <c r="W175" s="205"/>
      <c r="X175" s="205"/>
      <c r="Y175" s="205"/>
    </row>
    <row r="176" spans="1:25" ht="12" customHeight="1" x14ac:dyDescent="0.2">
      <c r="A176" s="205"/>
      <c r="B176" s="401"/>
      <c r="C176" s="460"/>
      <c r="D176" s="403"/>
      <c r="E176" s="315"/>
      <c r="F176" s="205"/>
      <c r="G176" s="205"/>
      <c r="H176" s="205"/>
      <c r="I176" s="205"/>
      <c r="J176" s="205"/>
      <c r="K176" s="205"/>
      <c r="L176" s="205"/>
      <c r="M176" s="205"/>
      <c r="N176" s="205"/>
      <c r="O176" s="205"/>
      <c r="P176" s="205"/>
      <c r="Q176" s="205"/>
      <c r="R176" s="205"/>
      <c r="S176" s="205"/>
      <c r="T176" s="205"/>
      <c r="U176" s="205"/>
      <c r="V176" s="205"/>
      <c r="W176" s="205"/>
      <c r="X176" s="205"/>
      <c r="Y176" s="205"/>
    </row>
    <row r="177" spans="1:25" ht="12" customHeight="1" x14ac:dyDescent="0.2">
      <c r="A177" s="205"/>
      <c r="B177" s="401"/>
      <c r="C177" s="460"/>
      <c r="D177" s="403"/>
      <c r="E177" s="315"/>
      <c r="F177" s="205"/>
      <c r="G177" s="205"/>
      <c r="H177" s="205"/>
      <c r="I177" s="205"/>
      <c r="J177" s="205"/>
      <c r="K177" s="205"/>
      <c r="L177" s="205"/>
      <c r="M177" s="205"/>
      <c r="N177" s="205"/>
      <c r="O177" s="205"/>
      <c r="P177" s="205"/>
      <c r="Q177" s="205"/>
      <c r="R177" s="205"/>
      <c r="S177" s="205"/>
      <c r="T177" s="205"/>
      <c r="U177" s="205"/>
      <c r="V177" s="205"/>
      <c r="W177" s="205"/>
      <c r="X177" s="205"/>
      <c r="Y177" s="205"/>
    </row>
    <row r="178" spans="1:25" ht="12" customHeight="1" x14ac:dyDescent="0.2">
      <c r="A178" s="205"/>
      <c r="B178" s="401"/>
      <c r="C178" s="460"/>
      <c r="D178" s="403"/>
      <c r="E178" s="315"/>
      <c r="F178" s="205"/>
      <c r="G178" s="205"/>
      <c r="H178" s="205"/>
      <c r="I178" s="205"/>
      <c r="J178" s="205"/>
      <c r="K178" s="205"/>
      <c r="L178" s="205"/>
      <c r="M178" s="205"/>
      <c r="N178" s="205"/>
      <c r="O178" s="205"/>
      <c r="P178" s="205"/>
      <c r="Q178" s="205"/>
      <c r="R178" s="205"/>
      <c r="S178" s="205"/>
      <c r="T178" s="205"/>
      <c r="U178" s="205"/>
      <c r="V178" s="205"/>
      <c r="W178" s="205"/>
      <c r="X178" s="205"/>
      <c r="Y178" s="205"/>
    </row>
    <row r="179" spans="1:25" ht="12" customHeight="1" x14ac:dyDescent="0.2">
      <c r="A179" s="205"/>
      <c r="B179" s="401"/>
      <c r="C179" s="460"/>
      <c r="D179" s="403"/>
      <c r="E179" s="315"/>
      <c r="F179" s="205"/>
      <c r="G179" s="205"/>
      <c r="H179" s="205"/>
      <c r="I179" s="205"/>
      <c r="J179" s="205"/>
      <c r="K179" s="205"/>
      <c r="L179" s="205"/>
      <c r="M179" s="205"/>
      <c r="N179" s="205"/>
      <c r="O179" s="205"/>
      <c r="P179" s="205"/>
      <c r="Q179" s="205"/>
      <c r="R179" s="205"/>
      <c r="S179" s="205"/>
      <c r="T179" s="205"/>
      <c r="U179" s="205"/>
      <c r="V179" s="205"/>
      <c r="W179" s="205"/>
      <c r="X179" s="205"/>
      <c r="Y179" s="205"/>
    </row>
    <row r="180" spans="1:25" ht="12" customHeight="1" x14ac:dyDescent="0.2">
      <c r="A180" s="205"/>
      <c r="B180" s="401"/>
      <c r="C180" s="460"/>
      <c r="D180" s="403"/>
      <c r="E180" s="315"/>
      <c r="F180" s="205"/>
      <c r="G180" s="205"/>
      <c r="H180" s="205"/>
      <c r="I180" s="205"/>
      <c r="J180" s="205"/>
      <c r="K180" s="205"/>
      <c r="L180" s="205"/>
      <c r="M180" s="205"/>
      <c r="N180" s="205"/>
      <c r="O180" s="205"/>
      <c r="P180" s="205"/>
      <c r="Q180" s="205"/>
      <c r="R180" s="205"/>
      <c r="S180" s="205"/>
      <c r="T180" s="205"/>
      <c r="U180" s="205"/>
      <c r="V180" s="205"/>
      <c r="W180" s="205"/>
      <c r="X180" s="205"/>
      <c r="Y180" s="205"/>
    </row>
    <row r="181" spans="1:25" ht="12" customHeight="1" x14ac:dyDescent="0.2">
      <c r="A181" s="205"/>
      <c r="B181" s="401"/>
      <c r="C181" s="460"/>
      <c r="D181" s="403"/>
      <c r="E181" s="315"/>
      <c r="F181" s="205"/>
      <c r="G181" s="205"/>
      <c r="H181" s="205"/>
      <c r="I181" s="205"/>
      <c r="J181" s="205"/>
      <c r="K181" s="205"/>
      <c r="L181" s="205"/>
      <c r="M181" s="205"/>
      <c r="N181" s="205"/>
      <c r="O181" s="205"/>
      <c r="P181" s="205"/>
      <c r="Q181" s="205"/>
      <c r="R181" s="205"/>
      <c r="S181" s="205"/>
      <c r="T181" s="205"/>
      <c r="U181" s="205"/>
      <c r="V181" s="205"/>
      <c r="W181" s="205"/>
      <c r="X181" s="205"/>
      <c r="Y181" s="205"/>
    </row>
    <row r="182" spans="1:25" ht="12" customHeight="1" x14ac:dyDescent="0.2">
      <c r="A182" s="205"/>
      <c r="B182" s="401"/>
      <c r="C182" s="460"/>
      <c r="D182" s="403"/>
      <c r="E182" s="315"/>
      <c r="F182" s="205"/>
      <c r="G182" s="205"/>
      <c r="H182" s="205"/>
      <c r="I182" s="205"/>
      <c r="J182" s="205"/>
      <c r="K182" s="205"/>
      <c r="L182" s="205"/>
      <c r="M182" s="205"/>
      <c r="N182" s="205"/>
      <c r="O182" s="205"/>
      <c r="P182" s="205"/>
      <c r="Q182" s="205"/>
      <c r="R182" s="205"/>
      <c r="S182" s="205"/>
      <c r="T182" s="205"/>
      <c r="U182" s="205"/>
      <c r="V182" s="205"/>
      <c r="W182" s="205"/>
      <c r="X182" s="205"/>
      <c r="Y182" s="205"/>
    </row>
    <row r="183" spans="1:25" ht="12" customHeight="1" x14ac:dyDescent="0.2">
      <c r="A183" s="205"/>
      <c r="B183" s="401"/>
      <c r="C183" s="460"/>
      <c r="D183" s="403"/>
      <c r="E183" s="315"/>
      <c r="F183" s="205"/>
      <c r="G183" s="205"/>
      <c r="H183" s="205"/>
      <c r="I183" s="205"/>
      <c r="J183" s="205"/>
      <c r="K183" s="205"/>
      <c r="L183" s="205"/>
      <c r="M183" s="205"/>
      <c r="N183" s="205"/>
      <c r="O183" s="205"/>
      <c r="P183" s="205"/>
      <c r="Q183" s="205"/>
      <c r="R183" s="205"/>
      <c r="S183" s="205"/>
      <c r="T183" s="205"/>
      <c r="U183" s="205"/>
      <c r="V183" s="205"/>
      <c r="W183" s="205"/>
      <c r="X183" s="205"/>
      <c r="Y183" s="205"/>
    </row>
    <row r="184" spans="1:25" ht="12" customHeight="1" x14ac:dyDescent="0.2">
      <c r="A184" s="205"/>
      <c r="B184" s="401"/>
      <c r="C184" s="460"/>
      <c r="D184" s="403"/>
      <c r="E184" s="315"/>
      <c r="F184" s="205"/>
      <c r="G184" s="205"/>
      <c r="H184" s="205"/>
      <c r="I184" s="205"/>
      <c r="J184" s="205"/>
      <c r="K184" s="205"/>
      <c r="L184" s="205"/>
      <c r="M184" s="205"/>
      <c r="N184" s="205"/>
      <c r="O184" s="205"/>
      <c r="P184" s="205"/>
      <c r="Q184" s="205"/>
      <c r="R184" s="205"/>
      <c r="S184" s="205"/>
      <c r="T184" s="205"/>
      <c r="U184" s="205"/>
      <c r="V184" s="205"/>
      <c r="W184" s="205"/>
      <c r="X184" s="205"/>
      <c r="Y184" s="205"/>
    </row>
    <row r="185" spans="1:25" ht="12" customHeight="1" x14ac:dyDescent="0.2">
      <c r="A185" s="205"/>
      <c r="B185" s="401"/>
      <c r="C185" s="460"/>
      <c r="D185" s="403"/>
      <c r="E185" s="315"/>
      <c r="F185" s="205"/>
      <c r="G185" s="205"/>
      <c r="H185" s="205"/>
      <c r="I185" s="205"/>
      <c r="J185" s="205"/>
      <c r="K185" s="205"/>
      <c r="L185" s="205"/>
      <c r="M185" s="205"/>
      <c r="N185" s="205"/>
      <c r="O185" s="205"/>
      <c r="P185" s="205"/>
      <c r="Q185" s="205"/>
      <c r="R185" s="205"/>
      <c r="S185" s="205"/>
      <c r="T185" s="205"/>
      <c r="U185" s="205"/>
      <c r="V185" s="205"/>
      <c r="W185" s="205"/>
      <c r="X185" s="205"/>
      <c r="Y185" s="205"/>
    </row>
    <row r="186" spans="1:25" ht="12" customHeight="1" x14ac:dyDescent="0.2">
      <c r="A186" s="205"/>
      <c r="B186" s="401"/>
      <c r="C186" s="460"/>
      <c r="D186" s="403"/>
      <c r="E186" s="315"/>
      <c r="F186" s="205"/>
      <c r="G186" s="205"/>
      <c r="H186" s="205"/>
      <c r="I186" s="205"/>
      <c r="J186" s="205"/>
      <c r="K186" s="205"/>
      <c r="L186" s="205"/>
      <c r="M186" s="205"/>
      <c r="N186" s="205"/>
      <c r="O186" s="205"/>
      <c r="P186" s="205"/>
      <c r="Q186" s="205"/>
      <c r="R186" s="205"/>
      <c r="S186" s="205"/>
      <c r="T186" s="205"/>
      <c r="U186" s="205"/>
      <c r="V186" s="205"/>
      <c r="W186" s="205"/>
      <c r="X186" s="205"/>
      <c r="Y186" s="205"/>
    </row>
    <row r="187" spans="1:25" ht="12" customHeight="1" x14ac:dyDescent="0.2">
      <c r="A187" s="205"/>
      <c r="B187" s="401"/>
      <c r="C187" s="460"/>
      <c r="D187" s="403"/>
      <c r="E187" s="315"/>
      <c r="F187" s="205"/>
      <c r="G187" s="205"/>
      <c r="H187" s="205"/>
      <c r="I187" s="205"/>
      <c r="J187" s="205"/>
      <c r="K187" s="205"/>
      <c r="L187" s="205"/>
      <c r="M187" s="205"/>
      <c r="N187" s="205"/>
      <c r="O187" s="205"/>
      <c r="P187" s="205"/>
      <c r="Q187" s="205"/>
      <c r="R187" s="205"/>
      <c r="S187" s="205"/>
      <c r="T187" s="205"/>
      <c r="U187" s="205"/>
      <c r="V187" s="205"/>
      <c r="W187" s="205"/>
      <c r="X187" s="205"/>
      <c r="Y187" s="205"/>
    </row>
    <row r="188" spans="1:25" ht="12" customHeight="1" x14ac:dyDescent="0.2">
      <c r="A188" s="205"/>
      <c r="B188" s="401"/>
      <c r="C188" s="460"/>
      <c r="D188" s="403"/>
      <c r="E188" s="315"/>
      <c r="F188" s="205"/>
      <c r="G188" s="205"/>
      <c r="H188" s="205"/>
      <c r="I188" s="205"/>
      <c r="J188" s="205"/>
      <c r="K188" s="205"/>
      <c r="L188" s="205"/>
      <c r="M188" s="205"/>
      <c r="N188" s="205"/>
      <c r="O188" s="205"/>
      <c r="P188" s="205"/>
      <c r="Q188" s="205"/>
      <c r="R188" s="205"/>
      <c r="S188" s="205"/>
      <c r="T188" s="205"/>
      <c r="U188" s="205"/>
      <c r="V188" s="205"/>
      <c r="W188" s="205"/>
      <c r="X188" s="205"/>
      <c r="Y188" s="205"/>
    </row>
    <row r="189" spans="1:25" ht="12" customHeight="1" x14ac:dyDescent="0.2">
      <c r="A189" s="205"/>
      <c r="B189" s="401"/>
      <c r="C189" s="460"/>
      <c r="D189" s="403"/>
      <c r="E189" s="315"/>
      <c r="F189" s="205"/>
      <c r="G189" s="205"/>
      <c r="H189" s="205"/>
      <c r="I189" s="205"/>
      <c r="J189" s="205"/>
      <c r="K189" s="205"/>
      <c r="L189" s="205"/>
      <c r="M189" s="205"/>
      <c r="N189" s="205"/>
      <c r="O189" s="205"/>
      <c r="P189" s="205"/>
      <c r="Q189" s="205"/>
      <c r="R189" s="205"/>
      <c r="S189" s="205"/>
      <c r="T189" s="205"/>
      <c r="U189" s="205"/>
      <c r="V189" s="205"/>
      <c r="W189" s="205"/>
      <c r="X189" s="205"/>
      <c r="Y189" s="205"/>
    </row>
    <row r="190" spans="1:25" ht="12" customHeight="1" x14ac:dyDescent="0.2">
      <c r="A190" s="205"/>
      <c r="B190" s="401"/>
      <c r="C190" s="460"/>
      <c r="D190" s="403"/>
      <c r="E190" s="315"/>
      <c r="F190" s="205"/>
      <c r="G190" s="205"/>
      <c r="H190" s="205"/>
      <c r="I190" s="205"/>
      <c r="J190" s="205"/>
      <c r="K190" s="205"/>
      <c r="L190" s="205"/>
      <c r="M190" s="205"/>
      <c r="N190" s="205"/>
      <c r="O190" s="205"/>
      <c r="P190" s="205"/>
      <c r="Q190" s="205"/>
      <c r="R190" s="205"/>
      <c r="S190" s="205"/>
      <c r="T190" s="205"/>
      <c r="U190" s="205"/>
      <c r="V190" s="205"/>
      <c r="W190" s="205"/>
      <c r="X190" s="205"/>
      <c r="Y190" s="205"/>
    </row>
    <row r="191" spans="1:25" ht="12" customHeight="1" x14ac:dyDescent="0.2">
      <c r="A191" s="205"/>
      <c r="B191" s="401"/>
      <c r="C191" s="460"/>
      <c r="D191" s="403"/>
      <c r="E191" s="315"/>
      <c r="F191" s="205"/>
      <c r="G191" s="205"/>
      <c r="H191" s="205"/>
      <c r="I191" s="205"/>
      <c r="J191" s="205"/>
      <c r="K191" s="205"/>
      <c r="L191" s="205"/>
      <c r="M191" s="205"/>
      <c r="N191" s="205"/>
      <c r="O191" s="205"/>
      <c r="P191" s="205"/>
      <c r="Q191" s="205"/>
      <c r="R191" s="205"/>
      <c r="S191" s="205"/>
      <c r="T191" s="205"/>
      <c r="U191" s="205"/>
      <c r="V191" s="205"/>
      <c r="W191" s="205"/>
      <c r="X191" s="205"/>
      <c r="Y191" s="205"/>
    </row>
    <row r="192" spans="1:25" ht="12" customHeight="1" x14ac:dyDescent="0.2">
      <c r="A192" s="205"/>
      <c r="B192" s="401"/>
      <c r="C192" s="460"/>
      <c r="D192" s="403"/>
      <c r="E192" s="315"/>
      <c r="F192" s="205"/>
      <c r="G192" s="205"/>
      <c r="H192" s="205"/>
      <c r="I192" s="205"/>
      <c r="J192" s="205"/>
      <c r="K192" s="205"/>
      <c r="L192" s="205"/>
      <c r="M192" s="205"/>
      <c r="N192" s="205"/>
      <c r="O192" s="205"/>
      <c r="P192" s="205"/>
      <c r="Q192" s="205"/>
      <c r="R192" s="205"/>
      <c r="S192" s="205"/>
      <c r="T192" s="205"/>
      <c r="U192" s="205"/>
      <c r="V192" s="205"/>
      <c r="W192" s="205"/>
      <c r="X192" s="205"/>
      <c r="Y192" s="205"/>
    </row>
    <row r="193" spans="1:25" ht="12" customHeight="1" x14ac:dyDescent="0.2">
      <c r="A193" s="205"/>
      <c r="B193" s="401"/>
      <c r="C193" s="460"/>
      <c r="D193" s="403"/>
      <c r="E193" s="315"/>
      <c r="F193" s="205"/>
      <c r="G193" s="205"/>
      <c r="H193" s="205"/>
      <c r="I193" s="205"/>
      <c r="J193" s="205"/>
      <c r="K193" s="205"/>
      <c r="L193" s="205"/>
      <c r="M193" s="205"/>
      <c r="N193" s="205"/>
      <c r="O193" s="205"/>
      <c r="P193" s="205"/>
      <c r="Q193" s="205"/>
      <c r="R193" s="205"/>
      <c r="S193" s="205"/>
      <c r="T193" s="205"/>
      <c r="U193" s="205"/>
      <c r="V193" s="205"/>
      <c r="W193" s="205"/>
      <c r="X193" s="205"/>
      <c r="Y193" s="205"/>
    </row>
    <row r="194" spans="1:25" ht="12" customHeight="1" x14ac:dyDescent="0.2">
      <c r="A194" s="205"/>
      <c r="B194" s="401"/>
      <c r="C194" s="460"/>
      <c r="D194" s="403"/>
      <c r="E194" s="315"/>
      <c r="F194" s="205"/>
      <c r="G194" s="205"/>
      <c r="H194" s="205"/>
      <c r="I194" s="205"/>
      <c r="J194" s="205"/>
      <c r="K194" s="205"/>
      <c r="L194" s="205"/>
      <c r="M194" s="205"/>
      <c r="N194" s="205"/>
      <c r="O194" s="205"/>
      <c r="P194" s="205"/>
      <c r="Q194" s="205"/>
      <c r="R194" s="205"/>
      <c r="S194" s="205"/>
      <c r="T194" s="205"/>
      <c r="U194" s="205"/>
      <c r="V194" s="205"/>
      <c r="W194" s="205"/>
      <c r="X194" s="205"/>
      <c r="Y194" s="205"/>
    </row>
    <row r="195" spans="1:25" ht="12" customHeight="1" x14ac:dyDescent="0.2">
      <c r="A195" s="205"/>
      <c r="B195" s="401"/>
      <c r="C195" s="460"/>
      <c r="D195" s="403"/>
      <c r="E195" s="315"/>
      <c r="F195" s="205"/>
      <c r="G195" s="205"/>
      <c r="H195" s="205"/>
      <c r="I195" s="205"/>
      <c r="J195" s="205"/>
      <c r="K195" s="205"/>
      <c r="L195" s="205"/>
      <c r="M195" s="205"/>
      <c r="N195" s="205"/>
      <c r="O195" s="205"/>
      <c r="P195" s="205"/>
      <c r="Q195" s="205"/>
      <c r="R195" s="205"/>
      <c r="S195" s="205"/>
      <c r="T195" s="205"/>
      <c r="U195" s="205"/>
      <c r="V195" s="205"/>
      <c r="W195" s="205"/>
      <c r="X195" s="205"/>
      <c r="Y195" s="205"/>
    </row>
    <row r="196" spans="1:25" ht="12" customHeight="1" x14ac:dyDescent="0.2">
      <c r="A196" s="205"/>
      <c r="B196" s="401"/>
      <c r="C196" s="460"/>
      <c r="D196" s="403"/>
      <c r="E196" s="315"/>
      <c r="F196" s="205"/>
      <c r="G196" s="205"/>
      <c r="H196" s="205"/>
      <c r="I196" s="205"/>
      <c r="J196" s="205"/>
      <c r="K196" s="205"/>
      <c r="L196" s="205"/>
      <c r="M196" s="205"/>
      <c r="N196" s="205"/>
      <c r="O196" s="205"/>
      <c r="P196" s="205"/>
      <c r="Q196" s="205"/>
      <c r="R196" s="205"/>
      <c r="S196" s="205"/>
      <c r="T196" s="205"/>
      <c r="U196" s="205"/>
      <c r="V196" s="205"/>
      <c r="W196" s="205"/>
      <c r="X196" s="205"/>
      <c r="Y196" s="205"/>
    </row>
    <row r="197" spans="1:25" ht="12" customHeight="1" x14ac:dyDescent="0.2">
      <c r="A197" s="205"/>
      <c r="B197" s="401"/>
      <c r="C197" s="460"/>
      <c r="D197" s="403"/>
      <c r="E197" s="315"/>
      <c r="F197" s="205"/>
      <c r="G197" s="205"/>
      <c r="H197" s="205"/>
      <c r="I197" s="205"/>
      <c r="J197" s="205"/>
      <c r="K197" s="205"/>
      <c r="L197" s="205"/>
      <c r="M197" s="205"/>
      <c r="N197" s="205"/>
      <c r="O197" s="205"/>
      <c r="P197" s="205"/>
      <c r="Q197" s="205"/>
      <c r="R197" s="205"/>
      <c r="S197" s="205"/>
      <c r="T197" s="205"/>
      <c r="U197" s="205"/>
      <c r="V197" s="205"/>
      <c r="W197" s="205"/>
      <c r="X197" s="205"/>
      <c r="Y197" s="205"/>
    </row>
    <row r="198" spans="1:25" ht="12" customHeight="1" x14ac:dyDescent="0.2">
      <c r="A198" s="205"/>
      <c r="B198" s="401"/>
      <c r="C198" s="460"/>
      <c r="D198" s="403"/>
      <c r="E198" s="315"/>
      <c r="F198" s="205"/>
      <c r="G198" s="205"/>
      <c r="H198" s="205"/>
      <c r="I198" s="205"/>
      <c r="J198" s="205"/>
      <c r="K198" s="205"/>
      <c r="L198" s="205"/>
      <c r="M198" s="205"/>
      <c r="N198" s="205"/>
      <c r="O198" s="205"/>
      <c r="P198" s="205"/>
      <c r="Q198" s="205"/>
      <c r="R198" s="205"/>
      <c r="S198" s="205"/>
      <c r="T198" s="205"/>
      <c r="U198" s="205"/>
      <c r="V198" s="205"/>
      <c r="W198" s="205"/>
      <c r="X198" s="205"/>
      <c r="Y198" s="205"/>
    </row>
    <row r="199" spans="1:25" ht="12" customHeight="1" x14ac:dyDescent="0.2">
      <c r="A199" s="205"/>
      <c r="B199" s="401"/>
      <c r="C199" s="460"/>
      <c r="D199" s="403"/>
      <c r="E199" s="315"/>
      <c r="F199" s="205"/>
      <c r="G199" s="205"/>
      <c r="H199" s="205"/>
      <c r="I199" s="205"/>
      <c r="J199" s="205"/>
      <c r="K199" s="205"/>
      <c r="L199" s="205"/>
      <c r="M199" s="205"/>
      <c r="N199" s="205"/>
      <c r="O199" s="205"/>
      <c r="P199" s="205"/>
      <c r="Q199" s="205"/>
      <c r="R199" s="205"/>
      <c r="S199" s="205"/>
      <c r="T199" s="205"/>
      <c r="U199" s="205"/>
      <c r="V199" s="205"/>
      <c r="W199" s="205"/>
      <c r="X199" s="205"/>
      <c r="Y199" s="205"/>
    </row>
    <row r="200" spans="1:25" ht="12" customHeight="1" x14ac:dyDescent="0.2">
      <c r="A200" s="205"/>
      <c r="B200" s="401"/>
      <c r="C200" s="460"/>
      <c r="D200" s="403"/>
      <c r="E200" s="315"/>
      <c r="F200" s="205"/>
      <c r="G200" s="205"/>
      <c r="H200" s="205"/>
      <c r="I200" s="205"/>
      <c r="J200" s="205"/>
      <c r="K200" s="205"/>
      <c r="L200" s="205"/>
      <c r="M200" s="205"/>
      <c r="N200" s="205"/>
      <c r="O200" s="205"/>
      <c r="P200" s="205"/>
      <c r="Q200" s="205"/>
      <c r="R200" s="205"/>
      <c r="S200" s="205"/>
      <c r="T200" s="205"/>
      <c r="U200" s="205"/>
      <c r="V200" s="205"/>
      <c r="W200" s="205"/>
      <c r="X200" s="205"/>
      <c r="Y200" s="205"/>
    </row>
    <row r="201" spans="1:25" ht="12" customHeight="1" x14ac:dyDescent="0.2">
      <c r="A201" s="205"/>
      <c r="B201" s="401"/>
      <c r="C201" s="460"/>
      <c r="D201" s="403"/>
      <c r="E201" s="315"/>
      <c r="F201" s="205"/>
      <c r="G201" s="205"/>
      <c r="H201" s="205"/>
      <c r="I201" s="205"/>
      <c r="J201" s="205"/>
      <c r="K201" s="205"/>
      <c r="L201" s="205"/>
      <c r="M201" s="205"/>
      <c r="N201" s="205"/>
      <c r="O201" s="205"/>
      <c r="P201" s="205"/>
      <c r="Q201" s="205"/>
      <c r="R201" s="205"/>
      <c r="S201" s="205"/>
      <c r="T201" s="205"/>
      <c r="U201" s="205"/>
      <c r="V201" s="205"/>
      <c r="W201" s="205"/>
      <c r="X201" s="205"/>
      <c r="Y201" s="205"/>
    </row>
    <row r="202" spans="1:25" ht="12" customHeight="1" x14ac:dyDescent="0.2">
      <c r="A202" s="205"/>
      <c r="B202" s="401"/>
      <c r="C202" s="460"/>
      <c r="D202" s="403"/>
      <c r="E202" s="315"/>
      <c r="F202" s="205"/>
      <c r="G202" s="205"/>
      <c r="H202" s="205"/>
      <c r="I202" s="205"/>
      <c r="J202" s="205"/>
      <c r="K202" s="205"/>
      <c r="L202" s="205"/>
      <c r="M202" s="205"/>
      <c r="N202" s="205"/>
      <c r="O202" s="205"/>
      <c r="P202" s="205"/>
      <c r="Q202" s="205"/>
      <c r="R202" s="205"/>
      <c r="S202" s="205"/>
      <c r="T202" s="205"/>
      <c r="U202" s="205"/>
      <c r="V202" s="205"/>
      <c r="W202" s="205"/>
      <c r="X202" s="205"/>
      <c r="Y202" s="205"/>
    </row>
    <row r="203" spans="1:25" ht="12" customHeight="1" x14ac:dyDescent="0.2">
      <c r="A203" s="205"/>
      <c r="B203" s="401"/>
      <c r="C203" s="460"/>
      <c r="D203" s="403"/>
      <c r="E203" s="315"/>
      <c r="F203" s="205"/>
      <c r="G203" s="205"/>
      <c r="H203" s="205"/>
      <c r="I203" s="205"/>
      <c r="J203" s="205"/>
      <c r="K203" s="205"/>
      <c r="L203" s="205"/>
      <c r="M203" s="205"/>
      <c r="N203" s="205"/>
      <c r="O203" s="205"/>
      <c r="P203" s="205"/>
      <c r="Q203" s="205"/>
      <c r="R203" s="205"/>
      <c r="S203" s="205"/>
      <c r="T203" s="205"/>
      <c r="U203" s="205"/>
      <c r="V203" s="205"/>
      <c r="W203" s="205"/>
      <c r="X203" s="205"/>
      <c r="Y203" s="205"/>
    </row>
    <row r="204" spans="1:25" ht="12" customHeight="1" x14ac:dyDescent="0.2">
      <c r="A204" s="205"/>
      <c r="B204" s="401"/>
      <c r="C204" s="460"/>
      <c r="D204" s="403"/>
      <c r="E204" s="315"/>
      <c r="F204" s="205"/>
      <c r="G204" s="205"/>
      <c r="H204" s="205"/>
      <c r="I204" s="205"/>
      <c r="J204" s="205"/>
      <c r="K204" s="205"/>
      <c r="L204" s="205"/>
      <c r="M204" s="205"/>
      <c r="N204" s="205"/>
      <c r="O204" s="205"/>
      <c r="P204" s="205"/>
      <c r="Q204" s="205"/>
      <c r="R204" s="205"/>
      <c r="S204" s="205"/>
      <c r="T204" s="205"/>
      <c r="U204" s="205"/>
      <c r="V204" s="205"/>
      <c r="W204" s="205"/>
      <c r="X204" s="205"/>
      <c r="Y204" s="205"/>
    </row>
    <row r="205" spans="1:25" ht="12" customHeight="1" x14ac:dyDescent="0.2">
      <c r="A205" s="205"/>
      <c r="B205" s="401"/>
      <c r="C205" s="460"/>
      <c r="D205" s="403"/>
      <c r="E205" s="315"/>
      <c r="F205" s="205"/>
      <c r="G205" s="205"/>
      <c r="H205" s="205"/>
      <c r="I205" s="205"/>
      <c r="J205" s="205"/>
      <c r="K205" s="205"/>
      <c r="L205" s="205"/>
      <c r="M205" s="205"/>
      <c r="N205" s="205"/>
      <c r="O205" s="205"/>
      <c r="P205" s="205"/>
      <c r="Q205" s="205"/>
      <c r="R205" s="205"/>
      <c r="S205" s="205"/>
      <c r="T205" s="205"/>
      <c r="U205" s="205"/>
      <c r="V205" s="205"/>
      <c r="W205" s="205"/>
      <c r="X205" s="205"/>
      <c r="Y205" s="205"/>
    </row>
    <row r="206" spans="1:25" ht="12" customHeight="1" x14ac:dyDescent="0.2">
      <c r="A206" s="205"/>
      <c r="B206" s="401"/>
      <c r="C206" s="460"/>
      <c r="D206" s="403"/>
      <c r="E206" s="315"/>
      <c r="F206" s="205"/>
      <c r="G206" s="205"/>
      <c r="H206" s="205"/>
      <c r="I206" s="205"/>
      <c r="J206" s="205"/>
      <c r="K206" s="205"/>
      <c r="L206" s="205"/>
      <c r="M206" s="205"/>
      <c r="N206" s="205"/>
      <c r="O206" s="205"/>
      <c r="P206" s="205"/>
      <c r="Q206" s="205"/>
      <c r="R206" s="205"/>
      <c r="S206" s="205"/>
      <c r="T206" s="205"/>
      <c r="U206" s="205"/>
      <c r="V206" s="205"/>
      <c r="W206" s="205"/>
      <c r="X206" s="205"/>
      <c r="Y206" s="205"/>
    </row>
    <row r="207" spans="1:25" ht="12" customHeight="1" x14ac:dyDescent="0.2">
      <c r="A207" s="205"/>
      <c r="B207" s="401"/>
      <c r="C207" s="460"/>
      <c r="D207" s="403"/>
      <c r="E207" s="315"/>
      <c r="F207" s="205"/>
      <c r="G207" s="205"/>
      <c r="H207" s="205"/>
      <c r="I207" s="205"/>
      <c r="J207" s="205"/>
      <c r="K207" s="205"/>
      <c r="L207" s="205"/>
      <c r="M207" s="205"/>
      <c r="N207" s="205"/>
      <c r="O207" s="205"/>
      <c r="P207" s="205"/>
      <c r="Q207" s="205"/>
      <c r="R207" s="205"/>
      <c r="S207" s="205"/>
      <c r="T207" s="205"/>
      <c r="U207" s="205"/>
      <c r="V207" s="205"/>
      <c r="W207" s="205"/>
      <c r="X207" s="205"/>
      <c r="Y207" s="205"/>
    </row>
    <row r="208" spans="1:25" ht="12" customHeight="1" x14ac:dyDescent="0.2">
      <c r="A208" s="205"/>
      <c r="B208" s="401"/>
      <c r="C208" s="460"/>
      <c r="D208" s="403"/>
      <c r="E208" s="315"/>
      <c r="F208" s="205"/>
      <c r="G208" s="205"/>
      <c r="H208" s="205"/>
      <c r="I208" s="205"/>
      <c r="J208" s="205"/>
      <c r="K208" s="205"/>
      <c r="L208" s="205"/>
      <c r="M208" s="205"/>
      <c r="N208" s="205"/>
      <c r="O208" s="205"/>
      <c r="P208" s="205"/>
      <c r="Q208" s="205"/>
      <c r="R208" s="205"/>
      <c r="S208" s="205"/>
      <c r="T208" s="205"/>
      <c r="U208" s="205"/>
      <c r="V208" s="205"/>
      <c r="W208" s="205"/>
      <c r="X208" s="205"/>
      <c r="Y208" s="205"/>
    </row>
    <row r="209" spans="1:25" ht="12" customHeight="1" x14ac:dyDescent="0.2">
      <c r="A209" s="205"/>
      <c r="B209" s="401"/>
      <c r="C209" s="460"/>
      <c r="D209" s="403"/>
      <c r="E209" s="315"/>
      <c r="F209" s="205"/>
      <c r="G209" s="205"/>
      <c r="H209" s="205"/>
      <c r="I209" s="205"/>
      <c r="J209" s="205"/>
      <c r="K209" s="205"/>
      <c r="L209" s="205"/>
      <c r="M209" s="205"/>
      <c r="N209" s="205"/>
      <c r="O209" s="205"/>
      <c r="P209" s="205"/>
      <c r="Q209" s="205"/>
      <c r="R209" s="205"/>
      <c r="S209" s="205"/>
      <c r="T209" s="205"/>
      <c r="U209" s="205"/>
      <c r="V209" s="205"/>
      <c r="W209" s="205"/>
      <c r="X209" s="205"/>
      <c r="Y209" s="205"/>
    </row>
    <row r="210" spans="1:25" ht="12" customHeight="1" x14ac:dyDescent="0.2">
      <c r="A210" s="205"/>
      <c r="B210" s="401"/>
      <c r="C210" s="460"/>
      <c r="D210" s="403"/>
      <c r="E210" s="315"/>
      <c r="F210" s="205"/>
      <c r="G210" s="205"/>
      <c r="H210" s="205"/>
      <c r="I210" s="205"/>
      <c r="J210" s="205"/>
      <c r="K210" s="205"/>
      <c r="L210" s="205"/>
      <c r="M210" s="205"/>
      <c r="N210" s="205"/>
      <c r="O210" s="205"/>
      <c r="P210" s="205"/>
      <c r="Q210" s="205"/>
      <c r="R210" s="205"/>
      <c r="S210" s="205"/>
      <c r="T210" s="205"/>
      <c r="U210" s="205"/>
      <c r="V210" s="205"/>
      <c r="W210" s="205"/>
      <c r="X210" s="205"/>
      <c r="Y210" s="205"/>
    </row>
    <row r="211" spans="1:25" ht="12" customHeight="1" x14ac:dyDescent="0.2">
      <c r="A211" s="205"/>
      <c r="B211" s="401"/>
      <c r="C211" s="460"/>
      <c r="D211" s="403"/>
      <c r="E211" s="315"/>
      <c r="F211" s="205"/>
      <c r="G211" s="205"/>
      <c r="H211" s="205"/>
      <c r="I211" s="205"/>
      <c r="J211" s="205"/>
      <c r="K211" s="205"/>
      <c r="L211" s="205"/>
      <c r="M211" s="205"/>
      <c r="N211" s="205"/>
      <c r="O211" s="205"/>
      <c r="P211" s="205"/>
      <c r="Q211" s="205"/>
      <c r="R211" s="205"/>
      <c r="S211" s="205"/>
      <c r="T211" s="205"/>
      <c r="U211" s="205"/>
      <c r="V211" s="205"/>
      <c r="W211" s="205"/>
      <c r="X211" s="205"/>
      <c r="Y211" s="205"/>
    </row>
    <row r="212" spans="1:25" ht="12" customHeight="1" x14ac:dyDescent="0.2">
      <c r="A212" s="205"/>
      <c r="B212" s="401"/>
      <c r="C212" s="460"/>
      <c r="D212" s="403"/>
      <c r="E212" s="315"/>
      <c r="F212" s="205"/>
      <c r="G212" s="205"/>
      <c r="H212" s="205"/>
      <c r="I212" s="205"/>
      <c r="J212" s="205"/>
      <c r="K212" s="205"/>
      <c r="L212" s="205"/>
      <c r="M212" s="205"/>
      <c r="N212" s="205"/>
      <c r="O212" s="205"/>
      <c r="P212" s="205"/>
      <c r="Q212" s="205"/>
      <c r="R212" s="205"/>
      <c r="S212" s="205"/>
      <c r="T212" s="205"/>
      <c r="U212" s="205"/>
      <c r="V212" s="205"/>
      <c r="W212" s="205"/>
      <c r="X212" s="205"/>
      <c r="Y212" s="205"/>
    </row>
    <row r="213" spans="1:25" ht="12" customHeight="1" x14ac:dyDescent="0.2">
      <c r="A213" s="205"/>
      <c r="B213" s="401"/>
      <c r="C213" s="460"/>
      <c r="D213" s="403"/>
      <c r="E213" s="315"/>
      <c r="F213" s="205"/>
      <c r="G213" s="205"/>
      <c r="H213" s="205"/>
      <c r="I213" s="205"/>
      <c r="J213" s="205"/>
      <c r="K213" s="205"/>
      <c r="L213" s="205"/>
      <c r="M213" s="205"/>
      <c r="N213" s="205"/>
      <c r="O213" s="205"/>
      <c r="P213" s="205"/>
      <c r="Q213" s="205"/>
      <c r="R213" s="205"/>
      <c r="S213" s="205"/>
      <c r="T213" s="205"/>
      <c r="U213" s="205"/>
      <c r="V213" s="205"/>
      <c r="W213" s="205"/>
      <c r="X213" s="205"/>
      <c r="Y213" s="205"/>
    </row>
    <row r="214" spans="1:25" ht="12" customHeight="1" x14ac:dyDescent="0.2">
      <c r="A214" s="205"/>
      <c r="B214" s="401"/>
      <c r="C214" s="460"/>
      <c r="D214" s="403"/>
      <c r="E214" s="315"/>
      <c r="F214" s="205"/>
      <c r="G214" s="205"/>
      <c r="H214" s="205"/>
      <c r="I214" s="205"/>
      <c r="J214" s="205"/>
      <c r="K214" s="205"/>
      <c r="L214" s="205"/>
      <c r="M214" s="205"/>
      <c r="N214" s="205"/>
      <c r="O214" s="205"/>
      <c r="P214" s="205"/>
      <c r="Q214" s="205"/>
      <c r="R214" s="205"/>
      <c r="S214" s="205"/>
      <c r="T214" s="205"/>
      <c r="U214" s="205"/>
      <c r="V214" s="205"/>
      <c r="W214" s="205"/>
      <c r="X214" s="205"/>
      <c r="Y214" s="205"/>
    </row>
    <row r="215" spans="1:25" ht="12" customHeight="1" x14ac:dyDescent="0.2">
      <c r="A215" s="205"/>
      <c r="B215" s="401"/>
      <c r="C215" s="460"/>
      <c r="D215" s="403"/>
      <c r="E215" s="315"/>
      <c r="F215" s="205"/>
      <c r="G215" s="205"/>
      <c r="H215" s="205"/>
      <c r="I215" s="205"/>
      <c r="J215" s="205"/>
      <c r="K215" s="205"/>
      <c r="L215" s="205"/>
      <c r="M215" s="205"/>
      <c r="N215" s="205"/>
      <c r="O215" s="205"/>
      <c r="P215" s="205"/>
      <c r="Q215" s="205"/>
      <c r="R215" s="205"/>
      <c r="S215" s="205"/>
      <c r="T215" s="205"/>
      <c r="U215" s="205"/>
      <c r="V215" s="205"/>
      <c r="W215" s="205"/>
      <c r="X215" s="205"/>
      <c r="Y215" s="205"/>
    </row>
    <row r="216" spans="1:25" ht="12" customHeight="1" x14ac:dyDescent="0.2">
      <c r="A216" s="205"/>
      <c r="B216" s="401"/>
      <c r="C216" s="460"/>
      <c r="D216" s="403"/>
      <c r="E216" s="315"/>
      <c r="F216" s="205"/>
      <c r="G216" s="205"/>
      <c r="H216" s="205"/>
      <c r="I216" s="205"/>
      <c r="J216" s="205"/>
      <c r="K216" s="205"/>
      <c r="L216" s="205"/>
      <c r="M216" s="205"/>
      <c r="N216" s="205"/>
      <c r="O216" s="205"/>
      <c r="P216" s="205"/>
      <c r="Q216" s="205"/>
      <c r="R216" s="205"/>
      <c r="S216" s="205"/>
      <c r="T216" s="205"/>
      <c r="U216" s="205"/>
      <c r="V216" s="205"/>
      <c r="W216" s="205"/>
      <c r="X216" s="205"/>
      <c r="Y216" s="205"/>
    </row>
    <row r="217" spans="1:25" ht="12" customHeight="1" x14ac:dyDescent="0.2">
      <c r="A217" s="205"/>
      <c r="B217" s="401"/>
      <c r="C217" s="460"/>
      <c r="D217" s="403"/>
      <c r="E217" s="315"/>
      <c r="F217" s="205"/>
      <c r="G217" s="205"/>
      <c r="H217" s="205"/>
      <c r="I217" s="205"/>
      <c r="J217" s="205"/>
      <c r="K217" s="205"/>
      <c r="L217" s="205"/>
      <c r="M217" s="205"/>
      <c r="N217" s="205"/>
      <c r="O217" s="205"/>
      <c r="P217" s="205"/>
      <c r="Q217" s="205"/>
      <c r="R217" s="205"/>
      <c r="S217" s="205"/>
      <c r="T217" s="205"/>
      <c r="U217" s="205"/>
      <c r="V217" s="205"/>
      <c r="W217" s="205"/>
      <c r="X217" s="205"/>
      <c r="Y217" s="205"/>
    </row>
    <row r="218" spans="1:25" ht="12" customHeight="1" x14ac:dyDescent="0.2">
      <c r="A218" s="205"/>
      <c r="B218" s="401"/>
      <c r="C218" s="460"/>
      <c r="D218" s="403"/>
      <c r="E218" s="315"/>
      <c r="F218" s="205"/>
      <c r="G218" s="205"/>
      <c r="H218" s="205"/>
      <c r="I218" s="205"/>
      <c r="J218" s="205"/>
      <c r="K218" s="205"/>
      <c r="L218" s="205"/>
      <c r="M218" s="205"/>
      <c r="N218" s="205"/>
      <c r="O218" s="205"/>
      <c r="P218" s="205"/>
      <c r="Q218" s="205"/>
      <c r="R218" s="205"/>
      <c r="S218" s="205"/>
      <c r="T218" s="205"/>
      <c r="U218" s="205"/>
      <c r="V218" s="205"/>
      <c r="W218" s="205"/>
      <c r="X218" s="205"/>
      <c r="Y218" s="205"/>
    </row>
    <row r="219" spans="1:25" ht="12" customHeight="1" x14ac:dyDescent="0.2">
      <c r="A219" s="205"/>
      <c r="B219" s="401"/>
      <c r="C219" s="460"/>
      <c r="D219" s="403"/>
      <c r="E219" s="315"/>
      <c r="F219" s="205"/>
      <c r="G219" s="205"/>
      <c r="H219" s="205"/>
      <c r="I219" s="205"/>
      <c r="J219" s="205"/>
      <c r="K219" s="205"/>
      <c r="L219" s="205"/>
      <c r="M219" s="205"/>
      <c r="N219" s="205"/>
      <c r="O219" s="205"/>
      <c r="P219" s="205"/>
      <c r="Q219" s="205"/>
      <c r="R219" s="205"/>
      <c r="S219" s="205"/>
      <c r="T219" s="205"/>
      <c r="U219" s="205"/>
      <c r="V219" s="205"/>
      <c r="W219" s="205"/>
      <c r="X219" s="205"/>
      <c r="Y219" s="205"/>
    </row>
    <row r="220" spans="1:25" ht="12" customHeight="1" x14ac:dyDescent="0.2">
      <c r="A220" s="205"/>
      <c r="B220" s="401"/>
      <c r="C220" s="460"/>
      <c r="D220" s="403"/>
      <c r="E220" s="315"/>
      <c r="F220" s="205"/>
      <c r="G220" s="205"/>
      <c r="H220" s="205"/>
      <c r="I220" s="205"/>
      <c r="J220" s="205"/>
      <c r="K220" s="205"/>
      <c r="L220" s="205"/>
      <c r="M220" s="205"/>
      <c r="N220" s="205"/>
      <c r="O220" s="205"/>
      <c r="P220" s="205"/>
      <c r="Q220" s="205"/>
      <c r="R220" s="205"/>
      <c r="S220" s="205"/>
      <c r="T220" s="205"/>
      <c r="U220" s="205"/>
      <c r="V220" s="205"/>
      <c r="W220" s="205"/>
      <c r="X220" s="205"/>
      <c r="Y220" s="205"/>
    </row>
    <row r="221" spans="1:25" ht="12" customHeight="1" x14ac:dyDescent="0.2">
      <c r="A221" s="205"/>
      <c r="B221" s="401"/>
      <c r="C221" s="460"/>
      <c r="D221" s="403"/>
      <c r="E221" s="315"/>
      <c r="F221" s="205"/>
      <c r="G221" s="205"/>
      <c r="H221" s="205"/>
      <c r="I221" s="205"/>
      <c r="J221" s="205"/>
      <c r="K221" s="205"/>
      <c r="L221" s="205"/>
      <c r="M221" s="205"/>
      <c r="N221" s="205"/>
      <c r="O221" s="205"/>
      <c r="P221" s="205"/>
      <c r="Q221" s="205"/>
      <c r="R221" s="205"/>
      <c r="S221" s="205"/>
      <c r="T221" s="205"/>
      <c r="U221" s="205"/>
      <c r="V221" s="205"/>
      <c r="W221" s="205"/>
      <c r="X221" s="205"/>
      <c r="Y221" s="205"/>
    </row>
    <row r="222" spans="1:25" ht="12" customHeight="1" x14ac:dyDescent="0.2">
      <c r="A222" s="205"/>
      <c r="B222" s="401"/>
      <c r="C222" s="460"/>
      <c r="D222" s="403"/>
      <c r="E222" s="315"/>
      <c r="F222" s="205"/>
      <c r="G222" s="205"/>
      <c r="H222" s="205"/>
      <c r="I222" s="205"/>
      <c r="J222" s="205"/>
      <c r="K222" s="205"/>
      <c r="L222" s="205"/>
      <c r="M222" s="205"/>
      <c r="N222" s="205"/>
      <c r="O222" s="205"/>
      <c r="P222" s="205"/>
      <c r="Q222" s="205"/>
      <c r="R222" s="205"/>
      <c r="S222" s="205"/>
      <c r="T222" s="205"/>
      <c r="U222" s="205"/>
      <c r="V222" s="205"/>
      <c r="W222" s="205"/>
      <c r="X222" s="205"/>
      <c r="Y222" s="205"/>
    </row>
    <row r="223" spans="1:25" ht="12" customHeight="1" x14ac:dyDescent="0.2">
      <c r="A223" s="205"/>
      <c r="B223" s="401"/>
      <c r="C223" s="460"/>
      <c r="D223" s="403"/>
      <c r="E223" s="315"/>
      <c r="F223" s="205"/>
      <c r="G223" s="205"/>
      <c r="H223" s="205"/>
      <c r="I223" s="205"/>
      <c r="J223" s="205"/>
      <c r="K223" s="205"/>
      <c r="L223" s="205"/>
      <c r="M223" s="205"/>
      <c r="N223" s="205"/>
      <c r="O223" s="205"/>
      <c r="P223" s="205"/>
      <c r="Q223" s="205"/>
      <c r="R223" s="205"/>
      <c r="S223" s="205"/>
      <c r="T223" s="205"/>
      <c r="U223" s="205"/>
      <c r="V223" s="205"/>
      <c r="W223" s="205"/>
      <c r="X223" s="205"/>
      <c r="Y223" s="205"/>
    </row>
    <row r="224" spans="1:25" ht="12" customHeight="1" x14ac:dyDescent="0.2">
      <c r="A224" s="205"/>
      <c r="B224" s="401"/>
      <c r="C224" s="460"/>
      <c r="D224" s="403"/>
      <c r="E224" s="315"/>
      <c r="F224" s="205"/>
      <c r="G224" s="205"/>
      <c r="H224" s="205"/>
      <c r="I224" s="205"/>
      <c r="J224" s="205"/>
      <c r="K224" s="205"/>
      <c r="L224" s="205"/>
      <c r="M224" s="205"/>
      <c r="N224" s="205"/>
      <c r="O224" s="205"/>
      <c r="P224" s="205"/>
      <c r="Q224" s="205"/>
      <c r="R224" s="205"/>
      <c r="S224" s="205"/>
      <c r="T224" s="205"/>
      <c r="U224" s="205"/>
      <c r="V224" s="205"/>
      <c r="W224" s="205"/>
      <c r="X224" s="205"/>
      <c r="Y224" s="205"/>
    </row>
    <row r="225" spans="1:25" ht="12" customHeight="1" x14ac:dyDescent="0.2">
      <c r="A225" s="205"/>
      <c r="B225" s="401"/>
      <c r="C225" s="460"/>
      <c r="D225" s="403"/>
      <c r="E225" s="315"/>
      <c r="F225" s="205"/>
      <c r="G225" s="205"/>
      <c r="H225" s="205"/>
      <c r="I225" s="205"/>
      <c r="J225" s="205"/>
      <c r="K225" s="205"/>
      <c r="L225" s="205"/>
      <c r="M225" s="205"/>
      <c r="N225" s="205"/>
      <c r="O225" s="205"/>
      <c r="P225" s="205"/>
      <c r="Q225" s="205"/>
      <c r="R225" s="205"/>
      <c r="S225" s="205"/>
      <c r="T225" s="205"/>
      <c r="U225" s="205"/>
      <c r="V225" s="205"/>
      <c r="W225" s="205"/>
      <c r="X225" s="205"/>
      <c r="Y225" s="205"/>
    </row>
    <row r="226" spans="1:25" ht="12" customHeight="1" x14ac:dyDescent="0.2">
      <c r="A226" s="205"/>
      <c r="B226" s="401"/>
      <c r="C226" s="460"/>
      <c r="D226" s="403"/>
      <c r="E226" s="315"/>
      <c r="F226" s="205"/>
      <c r="G226" s="205"/>
      <c r="H226" s="205"/>
      <c r="I226" s="205"/>
      <c r="J226" s="205"/>
      <c r="K226" s="205"/>
      <c r="L226" s="205"/>
      <c r="M226" s="205"/>
      <c r="N226" s="205"/>
      <c r="O226" s="205"/>
      <c r="P226" s="205"/>
      <c r="Q226" s="205"/>
      <c r="R226" s="205"/>
      <c r="S226" s="205"/>
      <c r="T226" s="205"/>
      <c r="U226" s="205"/>
      <c r="V226" s="205"/>
      <c r="W226" s="205"/>
      <c r="X226" s="205"/>
      <c r="Y226" s="205"/>
    </row>
    <row r="227" spans="1:25" ht="12" customHeight="1" x14ac:dyDescent="0.2">
      <c r="A227" s="205"/>
      <c r="B227" s="401"/>
      <c r="C227" s="460"/>
      <c r="D227" s="403"/>
      <c r="E227" s="315"/>
      <c r="F227" s="205"/>
      <c r="G227" s="205"/>
      <c r="H227" s="205"/>
      <c r="I227" s="205"/>
      <c r="J227" s="205"/>
      <c r="K227" s="205"/>
      <c r="L227" s="205"/>
      <c r="M227" s="205"/>
      <c r="N227" s="205"/>
      <c r="O227" s="205"/>
      <c r="P227" s="205"/>
      <c r="Q227" s="205"/>
      <c r="R227" s="205"/>
      <c r="S227" s="205"/>
      <c r="T227" s="205"/>
      <c r="U227" s="205"/>
      <c r="V227" s="205"/>
      <c r="W227" s="205"/>
      <c r="X227" s="205"/>
      <c r="Y227" s="205"/>
    </row>
    <row r="228" spans="1:25" ht="12" customHeight="1" x14ac:dyDescent="0.2">
      <c r="A228" s="205"/>
      <c r="B228" s="401"/>
      <c r="C228" s="460"/>
      <c r="D228" s="403"/>
      <c r="E228" s="315"/>
      <c r="F228" s="205"/>
      <c r="G228" s="205"/>
      <c r="H228" s="205"/>
      <c r="I228" s="205"/>
      <c r="J228" s="205"/>
      <c r="K228" s="205"/>
      <c r="L228" s="205"/>
      <c r="M228" s="205"/>
      <c r="N228" s="205"/>
      <c r="O228" s="205"/>
      <c r="P228" s="205"/>
      <c r="Q228" s="205"/>
      <c r="R228" s="205"/>
      <c r="S228" s="205"/>
      <c r="T228" s="205"/>
      <c r="U228" s="205"/>
      <c r="V228" s="205"/>
      <c r="W228" s="205"/>
      <c r="X228" s="205"/>
      <c r="Y228" s="205"/>
    </row>
    <row r="229" spans="1:25" ht="12" customHeight="1" x14ac:dyDescent="0.2">
      <c r="A229" s="205"/>
      <c r="B229" s="401"/>
      <c r="C229" s="460"/>
      <c r="D229" s="403"/>
      <c r="E229" s="315"/>
      <c r="F229" s="205"/>
      <c r="G229" s="205"/>
      <c r="H229" s="205"/>
      <c r="I229" s="205"/>
      <c r="J229" s="205"/>
      <c r="K229" s="205"/>
      <c r="L229" s="205"/>
      <c r="M229" s="205"/>
      <c r="N229" s="205"/>
      <c r="O229" s="205"/>
      <c r="P229" s="205"/>
      <c r="Q229" s="205"/>
      <c r="R229" s="205"/>
      <c r="S229" s="205"/>
      <c r="T229" s="205"/>
      <c r="U229" s="205"/>
      <c r="V229" s="205"/>
      <c r="W229" s="205"/>
      <c r="X229" s="205"/>
      <c r="Y229" s="205"/>
    </row>
    <row r="230" spans="1:25" ht="12" customHeight="1" x14ac:dyDescent="0.2">
      <c r="A230" s="205"/>
      <c r="B230" s="401"/>
      <c r="C230" s="460"/>
      <c r="D230" s="403"/>
      <c r="E230" s="315"/>
      <c r="F230" s="205"/>
      <c r="G230" s="205"/>
      <c r="H230" s="205"/>
      <c r="I230" s="205"/>
      <c r="J230" s="205"/>
      <c r="K230" s="205"/>
      <c r="L230" s="205"/>
      <c r="M230" s="205"/>
      <c r="N230" s="205"/>
      <c r="O230" s="205"/>
      <c r="P230" s="205"/>
      <c r="Q230" s="205"/>
      <c r="R230" s="205"/>
      <c r="S230" s="205"/>
      <c r="T230" s="205"/>
      <c r="U230" s="205"/>
      <c r="V230" s="205"/>
      <c r="W230" s="205"/>
      <c r="X230" s="205"/>
      <c r="Y230" s="205"/>
    </row>
    <row r="231" spans="1:25" ht="12" customHeight="1" x14ac:dyDescent="0.2">
      <c r="A231" s="205"/>
      <c r="B231" s="401"/>
      <c r="C231" s="460"/>
      <c r="D231" s="403"/>
      <c r="E231" s="315"/>
      <c r="F231" s="205"/>
      <c r="G231" s="205"/>
      <c r="H231" s="205"/>
      <c r="I231" s="205"/>
      <c r="J231" s="205"/>
      <c r="K231" s="205"/>
      <c r="L231" s="205"/>
      <c r="M231" s="205"/>
      <c r="N231" s="205"/>
      <c r="O231" s="205"/>
      <c r="P231" s="205"/>
      <c r="Q231" s="205"/>
      <c r="R231" s="205"/>
      <c r="S231" s="205"/>
      <c r="T231" s="205"/>
      <c r="U231" s="205"/>
      <c r="V231" s="205"/>
      <c r="W231" s="205"/>
      <c r="X231" s="205"/>
      <c r="Y231" s="205"/>
    </row>
    <row r="232" spans="1:25" ht="12" customHeight="1" x14ac:dyDescent="0.2">
      <c r="A232" s="205"/>
      <c r="B232" s="401"/>
      <c r="C232" s="460"/>
      <c r="D232" s="403"/>
      <c r="E232" s="315"/>
      <c r="F232" s="205"/>
      <c r="G232" s="205"/>
      <c r="H232" s="205"/>
      <c r="I232" s="205"/>
      <c r="J232" s="205"/>
      <c r="K232" s="205"/>
      <c r="L232" s="205"/>
      <c r="M232" s="205"/>
      <c r="N232" s="205"/>
      <c r="O232" s="205"/>
      <c r="P232" s="205"/>
      <c r="Q232" s="205"/>
      <c r="R232" s="205"/>
      <c r="S232" s="205"/>
      <c r="T232" s="205"/>
      <c r="U232" s="205"/>
      <c r="V232" s="205"/>
      <c r="W232" s="205"/>
      <c r="X232" s="205"/>
      <c r="Y232" s="205"/>
    </row>
    <row r="233" spans="1:25" ht="12" customHeight="1" x14ac:dyDescent="0.2">
      <c r="A233" s="205"/>
      <c r="B233" s="401"/>
      <c r="C233" s="460"/>
      <c r="D233" s="403"/>
      <c r="E233" s="315"/>
      <c r="F233" s="205"/>
      <c r="G233" s="205"/>
      <c r="H233" s="205"/>
      <c r="I233" s="205"/>
      <c r="J233" s="205"/>
      <c r="K233" s="205"/>
      <c r="L233" s="205"/>
      <c r="M233" s="205"/>
      <c r="N233" s="205"/>
      <c r="O233" s="205"/>
      <c r="P233" s="205"/>
      <c r="Q233" s="205"/>
      <c r="R233" s="205"/>
      <c r="S233" s="205"/>
      <c r="T233" s="205"/>
      <c r="U233" s="205"/>
      <c r="V233" s="205"/>
      <c r="W233" s="205"/>
      <c r="X233" s="205"/>
      <c r="Y233" s="205"/>
    </row>
    <row r="234" spans="1:25" ht="12" customHeight="1" x14ac:dyDescent="0.2">
      <c r="A234" s="205"/>
      <c r="B234" s="401"/>
      <c r="C234" s="460"/>
      <c r="D234" s="403"/>
      <c r="E234" s="315"/>
      <c r="F234" s="205"/>
      <c r="G234" s="205"/>
      <c r="H234" s="205"/>
      <c r="I234" s="205"/>
      <c r="J234" s="205"/>
      <c r="K234" s="205"/>
      <c r="L234" s="205"/>
      <c r="M234" s="205"/>
      <c r="N234" s="205"/>
      <c r="O234" s="205"/>
      <c r="P234" s="205"/>
      <c r="Q234" s="205"/>
      <c r="R234" s="205"/>
      <c r="S234" s="205"/>
      <c r="T234" s="205"/>
      <c r="U234" s="205"/>
      <c r="V234" s="205"/>
      <c r="W234" s="205"/>
      <c r="X234" s="205"/>
      <c r="Y234" s="205"/>
    </row>
    <row r="235" spans="1:25" ht="12" customHeight="1" x14ac:dyDescent="0.2">
      <c r="A235" s="205"/>
      <c r="B235" s="401"/>
      <c r="C235" s="460"/>
      <c r="D235" s="403"/>
      <c r="E235" s="315"/>
      <c r="F235" s="205"/>
      <c r="G235" s="205"/>
      <c r="H235" s="205"/>
      <c r="I235" s="205"/>
      <c r="J235" s="205"/>
      <c r="K235" s="205"/>
      <c r="L235" s="205"/>
      <c r="M235" s="205"/>
      <c r="N235" s="205"/>
      <c r="O235" s="205"/>
      <c r="P235" s="205"/>
      <c r="Q235" s="205"/>
      <c r="R235" s="205"/>
      <c r="S235" s="205"/>
      <c r="T235" s="205"/>
      <c r="U235" s="205"/>
      <c r="V235" s="205"/>
      <c r="W235" s="205"/>
      <c r="X235" s="205"/>
      <c r="Y235" s="205"/>
    </row>
    <row r="236" spans="1:25" ht="12" customHeight="1" x14ac:dyDescent="0.2">
      <c r="A236" s="205"/>
      <c r="B236" s="401"/>
      <c r="C236" s="460"/>
      <c r="D236" s="403"/>
      <c r="E236" s="315"/>
      <c r="F236" s="205"/>
      <c r="G236" s="205"/>
      <c r="H236" s="205"/>
      <c r="I236" s="205"/>
      <c r="J236" s="205"/>
      <c r="K236" s="205"/>
      <c r="L236" s="205"/>
      <c r="M236" s="205"/>
      <c r="N236" s="205"/>
      <c r="O236" s="205"/>
      <c r="P236" s="205"/>
      <c r="Q236" s="205"/>
      <c r="R236" s="205"/>
      <c r="S236" s="205"/>
      <c r="T236" s="205"/>
      <c r="U236" s="205"/>
      <c r="V236" s="205"/>
      <c r="W236" s="205"/>
      <c r="X236" s="205"/>
      <c r="Y236" s="205"/>
    </row>
    <row r="237" spans="1:25" ht="12" customHeight="1" x14ac:dyDescent="0.2">
      <c r="A237" s="205"/>
      <c r="B237" s="401"/>
      <c r="C237" s="460"/>
      <c r="D237" s="403"/>
      <c r="E237" s="315"/>
      <c r="F237" s="205"/>
      <c r="G237" s="205"/>
      <c r="H237" s="205"/>
      <c r="I237" s="205"/>
      <c r="J237" s="205"/>
      <c r="K237" s="205"/>
      <c r="L237" s="205"/>
      <c r="M237" s="205"/>
      <c r="N237" s="205"/>
      <c r="O237" s="205"/>
      <c r="P237" s="205"/>
      <c r="Q237" s="205"/>
      <c r="R237" s="205"/>
      <c r="S237" s="205"/>
      <c r="T237" s="205"/>
      <c r="U237" s="205"/>
      <c r="V237" s="205"/>
      <c r="W237" s="205"/>
      <c r="X237" s="205"/>
      <c r="Y237" s="205"/>
    </row>
    <row r="238" spans="1:25" ht="12" customHeight="1" x14ac:dyDescent="0.2">
      <c r="A238" s="205"/>
      <c r="B238" s="401"/>
      <c r="C238" s="460"/>
      <c r="D238" s="403"/>
      <c r="E238" s="315"/>
      <c r="F238" s="205"/>
      <c r="G238" s="205"/>
      <c r="H238" s="205"/>
      <c r="I238" s="205"/>
      <c r="J238" s="205"/>
      <c r="K238" s="205"/>
      <c r="L238" s="205"/>
      <c r="M238" s="205"/>
      <c r="N238" s="205"/>
      <c r="O238" s="205"/>
      <c r="P238" s="205"/>
      <c r="Q238" s="205"/>
      <c r="R238" s="205"/>
      <c r="S238" s="205"/>
      <c r="T238" s="205"/>
      <c r="U238" s="205"/>
      <c r="V238" s="205"/>
      <c r="W238" s="205"/>
      <c r="X238" s="205"/>
      <c r="Y238" s="205"/>
    </row>
    <row r="239" spans="1:25" ht="12" customHeight="1" x14ac:dyDescent="0.2">
      <c r="A239" s="205"/>
      <c r="B239" s="401"/>
      <c r="C239" s="460"/>
      <c r="D239" s="403"/>
      <c r="E239" s="315"/>
      <c r="F239" s="205"/>
      <c r="G239" s="205"/>
      <c r="H239" s="205"/>
      <c r="I239" s="205"/>
      <c r="J239" s="205"/>
      <c r="K239" s="205"/>
      <c r="L239" s="205"/>
      <c r="M239" s="205"/>
      <c r="N239" s="205"/>
      <c r="O239" s="205"/>
      <c r="P239" s="205"/>
      <c r="Q239" s="205"/>
      <c r="R239" s="205"/>
      <c r="S239" s="205"/>
      <c r="T239" s="205"/>
      <c r="U239" s="205"/>
      <c r="V239" s="205"/>
      <c r="W239" s="205"/>
      <c r="X239" s="205"/>
      <c r="Y239" s="205"/>
    </row>
    <row r="240" spans="1:25" ht="12" customHeight="1" x14ac:dyDescent="0.2">
      <c r="A240" s="205"/>
      <c r="B240" s="401"/>
      <c r="C240" s="460"/>
      <c r="D240" s="403"/>
      <c r="E240" s="315"/>
      <c r="F240" s="205"/>
      <c r="G240" s="205"/>
      <c r="H240" s="205"/>
      <c r="I240" s="205"/>
      <c r="J240" s="205"/>
      <c r="K240" s="205"/>
      <c r="L240" s="205"/>
      <c r="M240" s="205"/>
      <c r="N240" s="205"/>
      <c r="O240" s="205"/>
      <c r="P240" s="205"/>
      <c r="Q240" s="205"/>
      <c r="R240" s="205"/>
      <c r="S240" s="205"/>
      <c r="T240" s="205"/>
      <c r="U240" s="205"/>
      <c r="V240" s="205"/>
      <c r="W240" s="205"/>
      <c r="X240" s="205"/>
      <c r="Y240" s="205"/>
    </row>
    <row r="241" spans="1:25" ht="12" customHeight="1" x14ac:dyDescent="0.2">
      <c r="A241" s="205"/>
      <c r="B241" s="401"/>
      <c r="C241" s="460"/>
      <c r="D241" s="403"/>
      <c r="E241" s="315"/>
      <c r="F241" s="205"/>
      <c r="G241" s="205"/>
      <c r="H241" s="205"/>
      <c r="I241" s="205"/>
      <c r="J241" s="205"/>
      <c r="K241" s="205"/>
      <c r="L241" s="205"/>
      <c r="M241" s="205"/>
      <c r="N241" s="205"/>
      <c r="O241" s="205"/>
      <c r="P241" s="205"/>
      <c r="Q241" s="205"/>
      <c r="R241" s="205"/>
      <c r="S241" s="205"/>
      <c r="T241" s="205"/>
      <c r="U241" s="205"/>
      <c r="V241" s="205"/>
      <c r="W241" s="205"/>
      <c r="X241" s="205"/>
      <c r="Y241" s="205"/>
    </row>
    <row r="242" spans="1:25" ht="12" customHeight="1" x14ac:dyDescent="0.2">
      <c r="A242" s="205"/>
      <c r="B242" s="401"/>
      <c r="C242" s="460"/>
      <c r="D242" s="403"/>
      <c r="E242" s="315"/>
      <c r="F242" s="205"/>
      <c r="G242" s="205"/>
      <c r="H242" s="205"/>
      <c r="I242" s="205"/>
      <c r="J242" s="205"/>
      <c r="K242" s="205"/>
      <c r="L242" s="205"/>
      <c r="M242" s="205"/>
      <c r="N242" s="205"/>
      <c r="O242" s="205"/>
      <c r="P242" s="205"/>
      <c r="Q242" s="205"/>
      <c r="R242" s="205"/>
      <c r="S242" s="205"/>
      <c r="T242" s="205"/>
      <c r="U242" s="205"/>
      <c r="V242" s="205"/>
      <c r="W242" s="205"/>
      <c r="X242" s="205"/>
      <c r="Y242" s="205"/>
    </row>
    <row r="243" spans="1:25" ht="12" customHeight="1" x14ac:dyDescent="0.2">
      <c r="A243" s="205"/>
      <c r="B243" s="401"/>
      <c r="C243" s="460"/>
      <c r="D243" s="403"/>
      <c r="E243" s="315"/>
      <c r="F243" s="205"/>
      <c r="G243" s="205"/>
      <c r="H243" s="205"/>
      <c r="I243" s="205"/>
      <c r="J243" s="205"/>
      <c r="K243" s="205"/>
      <c r="L243" s="205"/>
      <c r="M243" s="205"/>
      <c r="N243" s="205"/>
      <c r="O243" s="205"/>
      <c r="P243" s="205"/>
      <c r="Q243" s="205"/>
      <c r="R243" s="205"/>
      <c r="S243" s="205"/>
      <c r="T243" s="205"/>
      <c r="U243" s="205"/>
      <c r="V243" s="205"/>
      <c r="W243" s="205"/>
      <c r="X243" s="205"/>
      <c r="Y243" s="205"/>
    </row>
    <row r="244" spans="1:25" ht="12" customHeight="1" x14ac:dyDescent="0.2">
      <c r="A244" s="205"/>
      <c r="B244" s="401"/>
      <c r="C244" s="460"/>
      <c r="D244" s="403"/>
      <c r="E244" s="315"/>
      <c r="F244" s="205"/>
      <c r="G244" s="205"/>
      <c r="H244" s="205"/>
      <c r="I244" s="205"/>
      <c r="J244" s="205"/>
      <c r="K244" s="205"/>
      <c r="L244" s="205"/>
      <c r="M244" s="205"/>
      <c r="N244" s="205"/>
      <c r="O244" s="205"/>
      <c r="P244" s="205"/>
      <c r="Q244" s="205"/>
      <c r="R244" s="205"/>
      <c r="S244" s="205"/>
      <c r="T244" s="205"/>
      <c r="U244" s="205"/>
      <c r="V244" s="205"/>
      <c r="W244" s="205"/>
      <c r="X244" s="205"/>
      <c r="Y244" s="205"/>
    </row>
    <row r="245" spans="1:25" ht="12" customHeight="1" x14ac:dyDescent="0.2">
      <c r="A245" s="205"/>
      <c r="B245" s="401"/>
      <c r="C245" s="460"/>
      <c r="D245" s="403"/>
      <c r="E245" s="315"/>
      <c r="F245" s="205"/>
      <c r="G245" s="205"/>
      <c r="H245" s="205"/>
      <c r="I245" s="205"/>
      <c r="J245" s="205"/>
      <c r="K245" s="205"/>
      <c r="L245" s="205"/>
      <c r="M245" s="205"/>
      <c r="N245" s="205"/>
      <c r="O245" s="205"/>
      <c r="P245" s="205"/>
      <c r="Q245" s="205"/>
      <c r="R245" s="205"/>
      <c r="S245" s="205"/>
      <c r="T245" s="205"/>
      <c r="U245" s="205"/>
      <c r="V245" s="205"/>
      <c r="W245" s="205"/>
      <c r="X245" s="205"/>
      <c r="Y245" s="205"/>
    </row>
    <row r="246" spans="1:25" ht="12" customHeight="1" x14ac:dyDescent="0.2">
      <c r="A246" s="205"/>
      <c r="B246" s="401"/>
      <c r="C246" s="460"/>
      <c r="D246" s="403"/>
      <c r="E246" s="315"/>
      <c r="F246" s="205"/>
      <c r="G246" s="205"/>
      <c r="H246" s="205"/>
      <c r="I246" s="205"/>
      <c r="J246" s="205"/>
      <c r="K246" s="205"/>
      <c r="L246" s="205"/>
      <c r="M246" s="205"/>
      <c r="N246" s="205"/>
      <c r="O246" s="205"/>
      <c r="P246" s="205"/>
      <c r="Q246" s="205"/>
      <c r="R246" s="205"/>
      <c r="S246" s="205"/>
      <c r="T246" s="205"/>
      <c r="U246" s="205"/>
      <c r="V246" s="205"/>
      <c r="W246" s="205"/>
      <c r="X246" s="205"/>
      <c r="Y246" s="205"/>
    </row>
    <row r="247" spans="1:25" ht="12" customHeight="1" x14ac:dyDescent="0.2">
      <c r="A247" s="205"/>
      <c r="B247" s="401"/>
      <c r="C247" s="460"/>
      <c r="D247" s="403"/>
      <c r="E247" s="315"/>
      <c r="F247" s="205"/>
      <c r="G247" s="205"/>
      <c r="H247" s="205"/>
      <c r="I247" s="205"/>
      <c r="J247" s="205"/>
      <c r="K247" s="205"/>
      <c r="L247" s="205"/>
      <c r="M247" s="205"/>
      <c r="N247" s="205"/>
      <c r="O247" s="205"/>
      <c r="P247" s="205"/>
      <c r="Q247" s="205"/>
      <c r="R247" s="205"/>
      <c r="S247" s="205"/>
      <c r="T247" s="205"/>
      <c r="U247" s="205"/>
      <c r="V247" s="205"/>
      <c r="W247" s="205"/>
      <c r="X247" s="205"/>
      <c r="Y247" s="205"/>
    </row>
    <row r="248" spans="1:25" ht="12" customHeight="1" x14ac:dyDescent="0.2">
      <c r="A248" s="205"/>
      <c r="B248" s="401"/>
      <c r="C248" s="460"/>
      <c r="D248" s="403"/>
      <c r="E248" s="315"/>
      <c r="F248" s="205"/>
      <c r="G248" s="205"/>
      <c r="H248" s="205"/>
      <c r="I248" s="205"/>
      <c r="J248" s="205"/>
      <c r="K248" s="205"/>
      <c r="L248" s="205"/>
      <c r="M248" s="205"/>
      <c r="N248" s="205"/>
      <c r="O248" s="205"/>
      <c r="P248" s="205"/>
      <c r="Q248" s="205"/>
      <c r="R248" s="205"/>
      <c r="S248" s="205"/>
      <c r="T248" s="205"/>
      <c r="U248" s="205"/>
      <c r="V248" s="205"/>
      <c r="W248" s="205"/>
      <c r="X248" s="205"/>
      <c r="Y248" s="205"/>
    </row>
    <row r="249" spans="1:25" ht="12" customHeight="1" x14ac:dyDescent="0.2">
      <c r="A249" s="205"/>
      <c r="B249" s="401"/>
      <c r="C249" s="460"/>
      <c r="D249" s="403"/>
      <c r="E249" s="315"/>
      <c r="F249" s="205"/>
      <c r="G249" s="205"/>
      <c r="H249" s="205"/>
      <c r="I249" s="205"/>
      <c r="J249" s="205"/>
      <c r="K249" s="205"/>
      <c r="L249" s="205"/>
      <c r="M249" s="205"/>
      <c r="N249" s="205"/>
      <c r="O249" s="205"/>
      <c r="P249" s="205"/>
      <c r="Q249" s="205"/>
      <c r="R249" s="205"/>
      <c r="S249" s="205"/>
      <c r="T249" s="205"/>
      <c r="U249" s="205"/>
      <c r="V249" s="205"/>
      <c r="W249" s="205"/>
      <c r="X249" s="205"/>
      <c r="Y249" s="205"/>
    </row>
    <row r="250" spans="1:25" ht="12" customHeight="1" x14ac:dyDescent="0.2">
      <c r="A250" s="205"/>
      <c r="B250" s="401"/>
      <c r="C250" s="460"/>
      <c r="D250" s="403"/>
      <c r="E250" s="315"/>
      <c r="F250" s="205"/>
      <c r="G250" s="205"/>
      <c r="H250" s="205"/>
      <c r="I250" s="205"/>
      <c r="J250" s="205"/>
      <c r="K250" s="205"/>
      <c r="L250" s="205"/>
      <c r="M250" s="205"/>
      <c r="N250" s="205"/>
      <c r="O250" s="205"/>
      <c r="P250" s="205"/>
      <c r="Q250" s="205"/>
      <c r="R250" s="205"/>
      <c r="S250" s="205"/>
      <c r="T250" s="205"/>
      <c r="U250" s="205"/>
      <c r="V250" s="205"/>
      <c r="W250" s="205"/>
      <c r="X250" s="205"/>
      <c r="Y250" s="205"/>
    </row>
    <row r="251" spans="1:25" ht="12" customHeight="1" x14ac:dyDescent="0.2">
      <c r="A251" s="205"/>
      <c r="B251" s="401"/>
      <c r="C251" s="460"/>
      <c r="D251" s="403"/>
      <c r="E251" s="315"/>
      <c r="F251" s="205"/>
      <c r="G251" s="205"/>
      <c r="H251" s="205"/>
      <c r="I251" s="205"/>
      <c r="J251" s="205"/>
      <c r="K251" s="205"/>
      <c r="L251" s="205"/>
      <c r="M251" s="205"/>
      <c r="N251" s="205"/>
      <c r="O251" s="205"/>
      <c r="P251" s="205"/>
      <c r="Q251" s="205"/>
      <c r="R251" s="205"/>
      <c r="S251" s="205"/>
      <c r="T251" s="205"/>
      <c r="U251" s="205"/>
      <c r="V251" s="205"/>
      <c r="W251" s="205"/>
      <c r="X251" s="205"/>
      <c r="Y251" s="205"/>
    </row>
    <row r="252" spans="1:25" ht="12" customHeight="1" x14ac:dyDescent="0.2">
      <c r="A252" s="205"/>
      <c r="B252" s="401"/>
      <c r="C252" s="460"/>
      <c r="D252" s="403"/>
      <c r="E252" s="315"/>
      <c r="F252" s="205"/>
      <c r="G252" s="205"/>
      <c r="H252" s="205"/>
      <c r="I252" s="205"/>
      <c r="J252" s="205"/>
      <c r="K252" s="205"/>
      <c r="L252" s="205"/>
      <c r="M252" s="205"/>
      <c r="N252" s="205"/>
      <c r="O252" s="205"/>
      <c r="P252" s="205"/>
      <c r="Q252" s="205"/>
      <c r="R252" s="205"/>
      <c r="S252" s="205"/>
      <c r="T252" s="205"/>
      <c r="U252" s="205"/>
      <c r="V252" s="205"/>
      <c r="W252" s="205"/>
      <c r="X252" s="205"/>
      <c r="Y252" s="205"/>
    </row>
    <row r="253" spans="1:25" ht="12" customHeight="1" x14ac:dyDescent="0.2">
      <c r="A253" s="205"/>
      <c r="B253" s="401"/>
      <c r="C253" s="460"/>
      <c r="D253" s="403"/>
      <c r="E253" s="315"/>
      <c r="F253" s="205"/>
      <c r="G253" s="205"/>
      <c r="H253" s="205"/>
      <c r="I253" s="205"/>
      <c r="J253" s="205"/>
      <c r="K253" s="205"/>
      <c r="L253" s="205"/>
      <c r="M253" s="205"/>
      <c r="N253" s="205"/>
      <c r="O253" s="205"/>
      <c r="P253" s="205"/>
      <c r="Q253" s="205"/>
      <c r="R253" s="205"/>
      <c r="S253" s="205"/>
      <c r="T253" s="205"/>
      <c r="U253" s="205"/>
      <c r="V253" s="205"/>
      <c r="W253" s="205"/>
      <c r="X253" s="205"/>
      <c r="Y253" s="205"/>
    </row>
    <row r="254" spans="1:25" ht="12" customHeight="1" x14ac:dyDescent="0.2">
      <c r="A254" s="205"/>
      <c r="B254" s="401"/>
      <c r="C254" s="460"/>
      <c r="D254" s="403"/>
      <c r="E254" s="315"/>
      <c r="F254" s="205"/>
      <c r="G254" s="205"/>
      <c r="H254" s="205"/>
      <c r="I254" s="205"/>
      <c r="J254" s="205"/>
      <c r="K254" s="205"/>
      <c r="L254" s="205"/>
      <c r="M254" s="205"/>
      <c r="N254" s="205"/>
      <c r="O254" s="205"/>
      <c r="P254" s="205"/>
      <c r="Q254" s="205"/>
      <c r="R254" s="205"/>
      <c r="S254" s="205"/>
      <c r="T254" s="205"/>
      <c r="U254" s="205"/>
      <c r="V254" s="205"/>
      <c r="W254" s="205"/>
      <c r="X254" s="205"/>
      <c r="Y254" s="205"/>
    </row>
    <row r="255" spans="1:25" ht="12" customHeight="1" x14ac:dyDescent="0.2">
      <c r="A255" s="205"/>
      <c r="B255" s="401"/>
      <c r="C255" s="460"/>
      <c r="D255" s="403"/>
      <c r="E255" s="315"/>
      <c r="F255" s="205"/>
      <c r="G255" s="205"/>
      <c r="H255" s="205"/>
      <c r="I255" s="205"/>
      <c r="J255" s="205"/>
      <c r="K255" s="205"/>
      <c r="L255" s="205"/>
      <c r="M255" s="205"/>
      <c r="N255" s="205"/>
      <c r="O255" s="205"/>
      <c r="P255" s="205"/>
      <c r="Q255" s="205"/>
      <c r="R255" s="205"/>
      <c r="S255" s="205"/>
      <c r="T255" s="205"/>
      <c r="U255" s="205"/>
      <c r="V255" s="205"/>
      <c r="W255" s="205"/>
      <c r="X255" s="205"/>
      <c r="Y255" s="205"/>
    </row>
    <row r="256" spans="1:25" ht="12" customHeight="1" x14ac:dyDescent="0.2">
      <c r="A256" s="205"/>
      <c r="B256" s="401"/>
      <c r="C256" s="460"/>
      <c r="D256" s="403"/>
      <c r="E256" s="315"/>
      <c r="F256" s="205"/>
      <c r="G256" s="205"/>
      <c r="H256" s="205"/>
      <c r="I256" s="205"/>
      <c r="J256" s="205"/>
      <c r="K256" s="205"/>
      <c r="L256" s="205"/>
      <c r="M256" s="205"/>
      <c r="N256" s="205"/>
      <c r="O256" s="205"/>
      <c r="P256" s="205"/>
      <c r="Q256" s="205"/>
      <c r="R256" s="205"/>
      <c r="S256" s="205"/>
      <c r="T256" s="205"/>
      <c r="U256" s="205"/>
      <c r="V256" s="205"/>
      <c r="W256" s="205"/>
      <c r="X256" s="205"/>
      <c r="Y256" s="205"/>
    </row>
    <row r="257" spans="1:25" ht="12" customHeight="1" x14ac:dyDescent="0.2">
      <c r="A257" s="205"/>
      <c r="B257" s="401"/>
      <c r="C257" s="460"/>
      <c r="D257" s="403"/>
      <c r="E257" s="315"/>
      <c r="F257" s="205"/>
      <c r="G257" s="205"/>
      <c r="H257" s="205"/>
      <c r="I257" s="205"/>
      <c r="J257" s="205"/>
      <c r="K257" s="205"/>
      <c r="L257" s="205"/>
      <c r="M257" s="205"/>
      <c r="N257" s="205"/>
      <c r="O257" s="205"/>
      <c r="P257" s="205"/>
      <c r="Q257" s="205"/>
      <c r="R257" s="205"/>
      <c r="S257" s="205"/>
      <c r="T257" s="205"/>
      <c r="U257" s="205"/>
      <c r="V257" s="205"/>
      <c r="W257" s="205"/>
      <c r="X257" s="205"/>
      <c r="Y257" s="205"/>
    </row>
    <row r="258" spans="1:25" ht="12" customHeight="1" x14ac:dyDescent="0.2">
      <c r="A258" s="205"/>
      <c r="B258" s="401"/>
      <c r="C258" s="460"/>
      <c r="D258" s="403"/>
      <c r="E258" s="315"/>
      <c r="F258" s="205"/>
      <c r="G258" s="205"/>
      <c r="H258" s="205"/>
      <c r="I258" s="205"/>
      <c r="J258" s="205"/>
      <c r="K258" s="205"/>
      <c r="L258" s="205"/>
      <c r="M258" s="205"/>
      <c r="N258" s="205"/>
      <c r="O258" s="205"/>
      <c r="P258" s="205"/>
      <c r="Q258" s="205"/>
      <c r="R258" s="205"/>
      <c r="S258" s="205"/>
      <c r="T258" s="205"/>
      <c r="U258" s="205"/>
      <c r="V258" s="205"/>
      <c r="W258" s="205"/>
      <c r="X258" s="205"/>
      <c r="Y258" s="205"/>
    </row>
    <row r="259" spans="1:25" ht="12" customHeight="1" x14ac:dyDescent="0.2">
      <c r="A259" s="205"/>
      <c r="B259" s="401"/>
      <c r="C259" s="460"/>
      <c r="D259" s="403"/>
      <c r="E259" s="315"/>
      <c r="F259" s="205"/>
      <c r="G259" s="205"/>
      <c r="H259" s="205"/>
      <c r="I259" s="205"/>
      <c r="J259" s="205"/>
      <c r="K259" s="205"/>
      <c r="L259" s="205"/>
      <c r="M259" s="205"/>
      <c r="N259" s="205"/>
      <c r="O259" s="205"/>
      <c r="P259" s="205"/>
      <c r="Q259" s="205"/>
      <c r="R259" s="205"/>
      <c r="S259" s="205"/>
      <c r="T259" s="205"/>
      <c r="U259" s="205"/>
      <c r="V259" s="205"/>
      <c r="W259" s="205"/>
      <c r="X259" s="205"/>
      <c r="Y259" s="205"/>
    </row>
    <row r="260" spans="1:25" ht="12" customHeight="1" x14ac:dyDescent="0.2">
      <c r="A260" s="205"/>
      <c r="B260" s="401"/>
      <c r="C260" s="460"/>
      <c r="D260" s="403"/>
      <c r="E260" s="315"/>
      <c r="F260" s="205"/>
      <c r="G260" s="205"/>
      <c r="H260" s="205"/>
      <c r="I260" s="205"/>
      <c r="J260" s="205"/>
      <c r="K260" s="205"/>
      <c r="L260" s="205"/>
      <c r="M260" s="205"/>
      <c r="N260" s="205"/>
      <c r="O260" s="205"/>
      <c r="P260" s="205"/>
      <c r="Q260" s="205"/>
      <c r="R260" s="205"/>
      <c r="S260" s="205"/>
      <c r="T260" s="205"/>
      <c r="U260" s="205"/>
      <c r="V260" s="205"/>
      <c r="W260" s="205"/>
      <c r="X260" s="205"/>
      <c r="Y260" s="205"/>
    </row>
    <row r="261" spans="1:25" ht="12" customHeight="1" x14ac:dyDescent="0.2">
      <c r="A261" s="205"/>
      <c r="B261" s="401"/>
      <c r="C261" s="460"/>
      <c r="D261" s="403"/>
      <c r="E261" s="315"/>
      <c r="F261" s="205"/>
      <c r="G261" s="205"/>
      <c r="H261" s="205"/>
      <c r="I261" s="205"/>
      <c r="J261" s="205"/>
      <c r="K261" s="205"/>
      <c r="L261" s="205"/>
      <c r="M261" s="205"/>
      <c r="N261" s="205"/>
      <c r="O261" s="205"/>
      <c r="P261" s="205"/>
      <c r="Q261" s="205"/>
      <c r="R261" s="205"/>
      <c r="S261" s="205"/>
      <c r="T261" s="205"/>
      <c r="U261" s="205"/>
      <c r="V261" s="205"/>
      <c r="W261" s="205"/>
      <c r="X261" s="205"/>
      <c r="Y261" s="205"/>
    </row>
    <row r="262" spans="1:25" ht="12" customHeight="1" x14ac:dyDescent="0.2">
      <c r="A262" s="205"/>
      <c r="B262" s="401"/>
      <c r="C262" s="460"/>
      <c r="D262" s="403"/>
      <c r="E262" s="315"/>
      <c r="F262" s="205"/>
      <c r="G262" s="205"/>
      <c r="H262" s="205"/>
      <c r="I262" s="205"/>
      <c r="J262" s="205"/>
      <c r="K262" s="205"/>
      <c r="L262" s="205"/>
      <c r="M262" s="205"/>
      <c r="N262" s="205"/>
      <c r="O262" s="205"/>
      <c r="P262" s="205"/>
      <c r="Q262" s="205"/>
      <c r="R262" s="205"/>
      <c r="S262" s="205"/>
      <c r="T262" s="205"/>
      <c r="U262" s="205"/>
      <c r="V262" s="205"/>
      <c r="W262" s="205"/>
      <c r="X262" s="205"/>
      <c r="Y262" s="205"/>
    </row>
    <row r="263" spans="1:25" ht="12" customHeight="1" x14ac:dyDescent="0.2">
      <c r="A263" s="205"/>
      <c r="B263" s="401"/>
      <c r="C263" s="460"/>
      <c r="D263" s="403"/>
      <c r="E263" s="315"/>
      <c r="F263" s="205"/>
      <c r="G263" s="205"/>
      <c r="H263" s="205"/>
      <c r="I263" s="205"/>
      <c r="J263" s="205"/>
      <c r="K263" s="205"/>
      <c r="L263" s="205"/>
      <c r="M263" s="205"/>
      <c r="N263" s="205"/>
      <c r="O263" s="205"/>
      <c r="P263" s="205"/>
      <c r="Q263" s="205"/>
      <c r="R263" s="205"/>
      <c r="S263" s="205"/>
      <c r="T263" s="205"/>
      <c r="U263" s="205"/>
      <c r="V263" s="205"/>
      <c r="W263" s="205"/>
      <c r="X263" s="205"/>
      <c r="Y263" s="205"/>
    </row>
    <row r="264" spans="1:25" ht="12" customHeight="1" x14ac:dyDescent="0.2">
      <c r="A264" s="205"/>
      <c r="B264" s="401"/>
      <c r="C264" s="460"/>
      <c r="D264" s="403"/>
      <c r="E264" s="315"/>
      <c r="F264" s="205"/>
      <c r="G264" s="205"/>
      <c r="H264" s="205"/>
      <c r="I264" s="205"/>
      <c r="J264" s="205"/>
      <c r="K264" s="205"/>
      <c r="L264" s="205"/>
      <c r="M264" s="205"/>
      <c r="N264" s="205"/>
      <c r="O264" s="205"/>
      <c r="P264" s="205"/>
      <c r="Q264" s="205"/>
      <c r="R264" s="205"/>
      <c r="S264" s="205"/>
      <c r="T264" s="205"/>
      <c r="U264" s="205"/>
      <c r="V264" s="205"/>
      <c r="W264" s="205"/>
      <c r="X264" s="205"/>
      <c r="Y264" s="205"/>
    </row>
    <row r="265" spans="1:25" ht="12" customHeight="1" x14ac:dyDescent="0.2">
      <c r="A265" s="205"/>
      <c r="B265" s="401"/>
      <c r="C265" s="460"/>
      <c r="D265" s="403"/>
      <c r="E265" s="315"/>
      <c r="F265" s="205"/>
      <c r="G265" s="205"/>
      <c r="H265" s="205"/>
      <c r="I265" s="205"/>
      <c r="J265" s="205"/>
      <c r="K265" s="205"/>
      <c r="L265" s="205"/>
      <c r="M265" s="205"/>
      <c r="N265" s="205"/>
      <c r="O265" s="205"/>
      <c r="P265" s="205"/>
      <c r="Q265" s="205"/>
      <c r="R265" s="205"/>
      <c r="S265" s="205"/>
      <c r="T265" s="205"/>
      <c r="U265" s="205"/>
      <c r="V265" s="205"/>
      <c r="W265" s="205"/>
      <c r="X265" s="205"/>
      <c r="Y265" s="205"/>
    </row>
    <row r="266" spans="1:25" ht="12" customHeight="1" x14ac:dyDescent="0.2">
      <c r="A266" s="205"/>
      <c r="B266" s="401"/>
      <c r="C266" s="460"/>
      <c r="D266" s="403"/>
      <c r="E266" s="315"/>
      <c r="F266" s="205"/>
      <c r="G266" s="205"/>
      <c r="H266" s="205"/>
      <c r="I266" s="205"/>
      <c r="J266" s="205"/>
      <c r="K266" s="205"/>
      <c r="L266" s="205"/>
      <c r="M266" s="205"/>
      <c r="N266" s="205"/>
      <c r="O266" s="205"/>
      <c r="P266" s="205"/>
      <c r="Q266" s="205"/>
      <c r="R266" s="205"/>
      <c r="S266" s="205"/>
      <c r="T266" s="205"/>
      <c r="U266" s="205"/>
      <c r="V266" s="205"/>
      <c r="W266" s="205"/>
      <c r="X266" s="205"/>
      <c r="Y266" s="205"/>
    </row>
    <row r="267" spans="1:25" ht="12" customHeight="1" x14ac:dyDescent="0.2">
      <c r="A267" s="205"/>
      <c r="B267" s="401"/>
      <c r="C267" s="460"/>
      <c r="D267" s="403"/>
      <c r="E267" s="315"/>
      <c r="F267" s="205"/>
      <c r="G267" s="205"/>
      <c r="H267" s="205"/>
      <c r="I267" s="205"/>
      <c r="J267" s="205"/>
      <c r="K267" s="205"/>
      <c r="L267" s="205"/>
      <c r="M267" s="205"/>
      <c r="N267" s="205"/>
      <c r="O267" s="205"/>
      <c r="P267" s="205"/>
      <c r="Q267" s="205"/>
      <c r="R267" s="205"/>
      <c r="S267" s="205"/>
      <c r="T267" s="205"/>
      <c r="U267" s="205"/>
      <c r="V267" s="205"/>
      <c r="W267" s="205"/>
      <c r="X267" s="205"/>
      <c r="Y267" s="205"/>
    </row>
    <row r="268" spans="1:25" ht="12" customHeight="1" x14ac:dyDescent="0.2">
      <c r="A268" s="205"/>
      <c r="B268" s="401"/>
      <c r="C268" s="460"/>
      <c r="D268" s="403"/>
      <c r="E268" s="315"/>
      <c r="F268" s="205"/>
      <c r="G268" s="205"/>
      <c r="H268" s="205"/>
      <c r="I268" s="205"/>
      <c r="J268" s="205"/>
      <c r="K268" s="205"/>
      <c r="L268" s="205"/>
      <c r="M268" s="205"/>
      <c r="N268" s="205"/>
      <c r="O268" s="205"/>
      <c r="P268" s="205"/>
      <c r="Q268" s="205"/>
      <c r="R268" s="205"/>
      <c r="S268" s="205"/>
      <c r="T268" s="205"/>
      <c r="U268" s="205"/>
      <c r="V268" s="205"/>
      <c r="W268" s="205"/>
      <c r="X268" s="205"/>
      <c r="Y268" s="205"/>
    </row>
    <row r="269" spans="1:25" ht="12" customHeight="1" x14ac:dyDescent="0.2">
      <c r="A269" s="205"/>
      <c r="B269" s="401"/>
      <c r="C269" s="460"/>
      <c r="D269" s="403"/>
      <c r="E269" s="315"/>
      <c r="F269" s="205"/>
      <c r="G269" s="205"/>
      <c r="H269" s="205"/>
      <c r="I269" s="205"/>
      <c r="J269" s="205"/>
      <c r="K269" s="205"/>
      <c r="L269" s="205"/>
      <c r="M269" s="205"/>
      <c r="N269" s="205"/>
      <c r="O269" s="205"/>
      <c r="P269" s="205"/>
      <c r="Q269" s="205"/>
      <c r="R269" s="205"/>
      <c r="S269" s="205"/>
      <c r="T269" s="205"/>
      <c r="U269" s="205"/>
      <c r="V269" s="205"/>
      <c r="W269" s="205"/>
      <c r="X269" s="205"/>
      <c r="Y269" s="205"/>
    </row>
    <row r="270" spans="1:25" ht="12" customHeight="1" x14ac:dyDescent="0.2">
      <c r="A270" s="205"/>
      <c r="B270" s="401"/>
      <c r="C270" s="460"/>
      <c r="D270" s="403"/>
      <c r="E270" s="315"/>
      <c r="F270" s="205"/>
      <c r="G270" s="205"/>
      <c r="H270" s="205"/>
      <c r="I270" s="205"/>
      <c r="J270" s="205"/>
      <c r="K270" s="205"/>
      <c r="L270" s="205"/>
      <c r="M270" s="205"/>
      <c r="N270" s="205"/>
      <c r="O270" s="205"/>
      <c r="P270" s="205"/>
      <c r="Q270" s="205"/>
      <c r="R270" s="205"/>
      <c r="S270" s="205"/>
      <c r="T270" s="205"/>
      <c r="U270" s="205"/>
      <c r="V270" s="205"/>
      <c r="W270" s="205"/>
      <c r="X270" s="205"/>
      <c r="Y270" s="205"/>
    </row>
    <row r="271" spans="1:25" ht="12" customHeight="1" x14ac:dyDescent="0.2">
      <c r="A271" s="205"/>
      <c r="B271" s="401"/>
      <c r="C271" s="460"/>
      <c r="D271" s="403"/>
      <c r="E271" s="315"/>
      <c r="F271" s="205"/>
      <c r="G271" s="205"/>
      <c r="H271" s="205"/>
      <c r="I271" s="205"/>
      <c r="J271" s="205"/>
      <c r="K271" s="205"/>
      <c r="L271" s="205"/>
      <c r="M271" s="205"/>
      <c r="N271" s="205"/>
      <c r="O271" s="205"/>
      <c r="P271" s="205"/>
      <c r="Q271" s="205"/>
      <c r="R271" s="205"/>
      <c r="S271" s="205"/>
      <c r="T271" s="205"/>
      <c r="U271" s="205"/>
      <c r="V271" s="205"/>
      <c r="W271" s="205"/>
      <c r="X271" s="205"/>
      <c r="Y271" s="205"/>
    </row>
    <row r="272" spans="1:25" ht="12" customHeight="1" x14ac:dyDescent="0.2">
      <c r="A272" s="205"/>
      <c r="B272" s="401"/>
      <c r="C272" s="460"/>
      <c r="D272" s="403"/>
      <c r="E272" s="315"/>
      <c r="F272" s="205"/>
      <c r="G272" s="205"/>
      <c r="H272" s="205"/>
      <c r="I272" s="205"/>
      <c r="J272" s="205"/>
      <c r="K272" s="205"/>
      <c r="L272" s="205"/>
      <c r="M272" s="205"/>
      <c r="N272" s="205"/>
      <c r="O272" s="205"/>
      <c r="P272" s="205"/>
      <c r="Q272" s="205"/>
      <c r="R272" s="205"/>
      <c r="S272" s="205"/>
      <c r="T272" s="205"/>
      <c r="U272" s="205"/>
      <c r="V272" s="205"/>
      <c r="W272" s="205"/>
      <c r="X272" s="205"/>
      <c r="Y272" s="205"/>
    </row>
    <row r="273" spans="1:25" ht="12" customHeight="1" x14ac:dyDescent="0.2">
      <c r="A273" s="205"/>
      <c r="B273" s="401"/>
      <c r="C273" s="460"/>
      <c r="D273" s="403"/>
      <c r="E273" s="315"/>
      <c r="F273" s="205"/>
      <c r="G273" s="205"/>
      <c r="H273" s="205"/>
      <c r="I273" s="205"/>
      <c r="J273" s="205"/>
      <c r="K273" s="205"/>
      <c r="L273" s="205"/>
      <c r="M273" s="205"/>
      <c r="N273" s="205"/>
      <c r="O273" s="205"/>
      <c r="P273" s="205"/>
      <c r="Q273" s="205"/>
      <c r="R273" s="205"/>
      <c r="S273" s="205"/>
      <c r="T273" s="205"/>
      <c r="U273" s="205"/>
      <c r="V273" s="205"/>
      <c r="W273" s="205"/>
      <c r="X273" s="205"/>
      <c r="Y273" s="205"/>
    </row>
    <row r="274" spans="1:25" ht="12" customHeight="1" x14ac:dyDescent="0.2">
      <c r="A274" s="205"/>
      <c r="B274" s="401"/>
      <c r="C274" s="460"/>
      <c r="D274" s="403"/>
      <c r="E274" s="315"/>
      <c r="F274" s="205"/>
      <c r="G274" s="205"/>
      <c r="H274" s="205"/>
      <c r="I274" s="205"/>
      <c r="J274" s="205"/>
      <c r="K274" s="205"/>
      <c r="L274" s="205"/>
      <c r="M274" s="205"/>
      <c r="N274" s="205"/>
      <c r="O274" s="205"/>
      <c r="P274" s="205"/>
      <c r="Q274" s="205"/>
      <c r="R274" s="205"/>
      <c r="S274" s="205"/>
      <c r="T274" s="205"/>
      <c r="U274" s="205"/>
      <c r="V274" s="205"/>
      <c r="W274" s="205"/>
      <c r="X274" s="205"/>
      <c r="Y274" s="205"/>
    </row>
    <row r="275" spans="1:25" ht="12" customHeight="1" x14ac:dyDescent="0.2">
      <c r="A275" s="205"/>
      <c r="B275" s="401"/>
      <c r="C275" s="460"/>
      <c r="D275" s="403"/>
      <c r="E275" s="315"/>
      <c r="F275" s="205"/>
      <c r="G275" s="205"/>
      <c r="H275" s="205"/>
      <c r="I275" s="205"/>
      <c r="J275" s="205"/>
      <c r="K275" s="205"/>
      <c r="L275" s="205"/>
      <c r="M275" s="205"/>
      <c r="N275" s="205"/>
      <c r="O275" s="205"/>
      <c r="P275" s="205"/>
      <c r="Q275" s="205"/>
      <c r="R275" s="205"/>
      <c r="S275" s="205"/>
      <c r="T275" s="205"/>
      <c r="U275" s="205"/>
      <c r="V275" s="205"/>
      <c r="W275" s="205"/>
      <c r="X275" s="205"/>
      <c r="Y275" s="205"/>
    </row>
    <row r="276" spans="1:25" ht="12" customHeight="1" x14ac:dyDescent="0.2">
      <c r="A276" s="205"/>
      <c r="B276" s="401"/>
      <c r="C276" s="460"/>
      <c r="D276" s="403"/>
      <c r="E276" s="315"/>
      <c r="F276" s="205"/>
      <c r="G276" s="205"/>
      <c r="H276" s="205"/>
      <c r="I276" s="205"/>
      <c r="J276" s="205"/>
      <c r="K276" s="205"/>
      <c r="L276" s="205"/>
      <c r="M276" s="205"/>
      <c r="N276" s="205"/>
      <c r="O276" s="205"/>
      <c r="P276" s="205"/>
      <c r="Q276" s="205"/>
      <c r="R276" s="205"/>
      <c r="S276" s="205"/>
      <c r="T276" s="205"/>
      <c r="U276" s="205"/>
      <c r="V276" s="205"/>
      <c r="W276" s="205"/>
      <c r="X276" s="205"/>
      <c r="Y276" s="205"/>
    </row>
    <row r="277" spans="1:25" ht="12" customHeight="1" x14ac:dyDescent="0.2">
      <c r="A277" s="205"/>
      <c r="B277" s="401"/>
      <c r="C277" s="460"/>
      <c r="D277" s="403"/>
      <c r="E277" s="315"/>
      <c r="F277" s="205"/>
      <c r="G277" s="205"/>
      <c r="H277" s="205"/>
      <c r="I277" s="205"/>
      <c r="J277" s="205"/>
      <c r="K277" s="205"/>
      <c r="L277" s="205"/>
      <c r="M277" s="205"/>
      <c r="N277" s="205"/>
      <c r="O277" s="205"/>
      <c r="P277" s="205"/>
      <c r="Q277" s="205"/>
      <c r="R277" s="205"/>
      <c r="S277" s="205"/>
      <c r="T277" s="205"/>
      <c r="U277" s="205"/>
      <c r="V277" s="205"/>
      <c r="W277" s="205"/>
      <c r="X277" s="205"/>
      <c r="Y277" s="205"/>
    </row>
    <row r="278" spans="1:25" ht="12" customHeight="1" x14ac:dyDescent="0.2">
      <c r="A278" s="205"/>
      <c r="B278" s="401"/>
      <c r="C278" s="460"/>
      <c r="D278" s="403"/>
      <c r="E278" s="315"/>
      <c r="F278" s="205"/>
      <c r="G278" s="205"/>
      <c r="H278" s="205"/>
      <c r="I278" s="205"/>
      <c r="J278" s="205"/>
      <c r="K278" s="205"/>
      <c r="L278" s="205"/>
      <c r="M278" s="205"/>
      <c r="N278" s="205"/>
      <c r="O278" s="205"/>
      <c r="P278" s="205"/>
      <c r="Q278" s="205"/>
      <c r="R278" s="205"/>
      <c r="S278" s="205"/>
      <c r="T278" s="205"/>
      <c r="U278" s="205"/>
      <c r="V278" s="205"/>
      <c r="W278" s="205"/>
      <c r="X278" s="205"/>
      <c r="Y278" s="205"/>
    </row>
    <row r="279" spans="1:25" ht="12" customHeight="1" x14ac:dyDescent="0.2">
      <c r="A279" s="205"/>
      <c r="B279" s="401"/>
      <c r="C279" s="460"/>
      <c r="D279" s="403"/>
      <c r="E279" s="315"/>
      <c r="F279" s="205"/>
      <c r="G279" s="205"/>
      <c r="H279" s="205"/>
      <c r="I279" s="205"/>
      <c r="J279" s="205"/>
      <c r="K279" s="205"/>
      <c r="L279" s="205"/>
      <c r="M279" s="205"/>
      <c r="N279" s="205"/>
      <c r="O279" s="205"/>
      <c r="P279" s="205"/>
      <c r="Q279" s="205"/>
      <c r="R279" s="205"/>
      <c r="S279" s="205"/>
      <c r="T279" s="205"/>
      <c r="U279" s="205"/>
      <c r="V279" s="205"/>
      <c r="W279" s="205"/>
      <c r="X279" s="205"/>
      <c r="Y279" s="205"/>
    </row>
    <row r="280" spans="1:25" ht="12" customHeight="1" x14ac:dyDescent="0.2">
      <c r="A280" s="205"/>
      <c r="B280" s="401"/>
      <c r="C280" s="460"/>
      <c r="D280" s="403"/>
      <c r="E280" s="315"/>
      <c r="F280" s="205"/>
      <c r="G280" s="205"/>
      <c r="H280" s="205"/>
      <c r="I280" s="205"/>
      <c r="J280" s="205"/>
      <c r="K280" s="205"/>
      <c r="L280" s="205"/>
      <c r="M280" s="205"/>
      <c r="N280" s="205"/>
      <c r="O280" s="205"/>
      <c r="P280" s="205"/>
      <c r="Q280" s="205"/>
      <c r="R280" s="205"/>
      <c r="S280" s="205"/>
      <c r="T280" s="205"/>
      <c r="U280" s="205"/>
      <c r="V280" s="205"/>
      <c r="W280" s="205"/>
      <c r="X280" s="205"/>
      <c r="Y280" s="205"/>
    </row>
    <row r="281" spans="1:25" ht="12" customHeight="1" x14ac:dyDescent="0.2">
      <c r="A281" s="205"/>
      <c r="B281" s="401"/>
      <c r="C281" s="460"/>
      <c r="D281" s="403"/>
      <c r="E281" s="315"/>
      <c r="F281" s="205"/>
      <c r="G281" s="205"/>
      <c r="H281" s="205"/>
      <c r="I281" s="205"/>
      <c r="J281" s="205"/>
      <c r="K281" s="205"/>
      <c r="L281" s="205"/>
      <c r="M281" s="205"/>
      <c r="N281" s="205"/>
      <c r="O281" s="205"/>
      <c r="P281" s="205"/>
      <c r="Q281" s="205"/>
      <c r="R281" s="205"/>
      <c r="S281" s="205"/>
      <c r="T281" s="205"/>
      <c r="U281" s="205"/>
      <c r="V281" s="205"/>
      <c r="W281" s="205"/>
      <c r="X281" s="205"/>
      <c r="Y281" s="205"/>
    </row>
    <row r="282" spans="1:25" ht="12" customHeight="1" x14ac:dyDescent="0.2">
      <c r="A282" s="205"/>
      <c r="B282" s="401"/>
      <c r="C282" s="460"/>
      <c r="D282" s="403"/>
      <c r="E282" s="315"/>
      <c r="F282" s="205"/>
      <c r="G282" s="205"/>
      <c r="H282" s="205"/>
      <c r="I282" s="205"/>
      <c r="J282" s="205"/>
      <c r="K282" s="205"/>
      <c r="L282" s="205"/>
      <c r="M282" s="205"/>
      <c r="N282" s="205"/>
      <c r="O282" s="205"/>
      <c r="P282" s="205"/>
      <c r="Q282" s="205"/>
      <c r="R282" s="205"/>
      <c r="S282" s="205"/>
      <c r="T282" s="205"/>
      <c r="U282" s="205"/>
      <c r="V282" s="205"/>
      <c r="W282" s="205"/>
      <c r="X282" s="205"/>
      <c r="Y282" s="205"/>
    </row>
    <row r="283" spans="1:25" ht="12" customHeight="1" x14ac:dyDescent="0.2">
      <c r="A283" s="205"/>
      <c r="B283" s="401"/>
      <c r="C283" s="460"/>
      <c r="D283" s="403"/>
      <c r="E283" s="315"/>
      <c r="F283" s="205"/>
      <c r="G283" s="205"/>
      <c r="H283" s="205"/>
      <c r="I283" s="205"/>
      <c r="J283" s="205"/>
      <c r="K283" s="205"/>
      <c r="L283" s="205"/>
      <c r="M283" s="205"/>
      <c r="N283" s="205"/>
      <c r="O283" s="205"/>
      <c r="P283" s="205"/>
      <c r="Q283" s="205"/>
      <c r="R283" s="205"/>
      <c r="S283" s="205"/>
      <c r="T283" s="205"/>
      <c r="U283" s="205"/>
      <c r="V283" s="205"/>
      <c r="W283" s="205"/>
      <c r="X283" s="205"/>
      <c r="Y283" s="205"/>
    </row>
    <row r="284" spans="1:25" ht="12" customHeight="1" x14ac:dyDescent="0.2">
      <c r="A284" s="205"/>
      <c r="B284" s="401"/>
      <c r="C284" s="460"/>
      <c r="D284" s="403"/>
      <c r="E284" s="315"/>
      <c r="F284" s="205"/>
      <c r="G284" s="205"/>
      <c r="H284" s="205"/>
      <c r="I284" s="205"/>
      <c r="J284" s="205"/>
      <c r="K284" s="205"/>
      <c r="L284" s="205"/>
      <c r="M284" s="205"/>
      <c r="N284" s="205"/>
      <c r="O284" s="205"/>
      <c r="P284" s="205"/>
      <c r="Q284" s="205"/>
      <c r="R284" s="205"/>
      <c r="S284" s="205"/>
      <c r="T284" s="205"/>
      <c r="U284" s="205"/>
      <c r="V284" s="205"/>
      <c r="W284" s="205"/>
      <c r="X284" s="205"/>
      <c r="Y284" s="205"/>
    </row>
    <row r="285" spans="1:25" ht="12" customHeight="1" x14ac:dyDescent="0.2">
      <c r="A285" s="205"/>
      <c r="B285" s="401"/>
      <c r="C285" s="460"/>
      <c r="D285" s="403"/>
      <c r="E285" s="315"/>
      <c r="F285" s="205"/>
      <c r="G285" s="205"/>
      <c r="H285" s="205"/>
      <c r="I285" s="205"/>
      <c r="J285" s="205"/>
      <c r="K285" s="205"/>
      <c r="L285" s="205"/>
      <c r="M285" s="205"/>
      <c r="N285" s="205"/>
      <c r="O285" s="205"/>
      <c r="P285" s="205"/>
      <c r="Q285" s="205"/>
      <c r="R285" s="205"/>
      <c r="S285" s="205"/>
      <c r="T285" s="205"/>
      <c r="U285" s="205"/>
      <c r="V285" s="205"/>
      <c r="W285" s="205"/>
      <c r="X285" s="205"/>
      <c r="Y285" s="205"/>
    </row>
    <row r="286" spans="1:25" ht="12" customHeight="1" x14ac:dyDescent="0.2">
      <c r="A286" s="205"/>
      <c r="B286" s="401"/>
      <c r="C286" s="460"/>
      <c r="D286" s="403"/>
      <c r="E286" s="315"/>
      <c r="F286" s="205"/>
      <c r="G286" s="205"/>
      <c r="H286" s="205"/>
      <c r="I286" s="205"/>
      <c r="J286" s="205"/>
      <c r="K286" s="205"/>
      <c r="L286" s="205"/>
      <c r="M286" s="205"/>
      <c r="N286" s="205"/>
      <c r="O286" s="205"/>
      <c r="P286" s="205"/>
      <c r="Q286" s="205"/>
      <c r="R286" s="205"/>
      <c r="S286" s="205"/>
      <c r="T286" s="205"/>
      <c r="U286" s="205"/>
      <c r="V286" s="205"/>
      <c r="W286" s="205"/>
      <c r="X286" s="205"/>
      <c r="Y286" s="205"/>
    </row>
    <row r="287" spans="1:25" ht="12" customHeight="1" x14ac:dyDescent="0.2">
      <c r="A287" s="205"/>
      <c r="B287" s="401"/>
      <c r="C287" s="460"/>
      <c r="D287" s="403"/>
      <c r="E287" s="315"/>
      <c r="F287" s="205"/>
      <c r="G287" s="205"/>
      <c r="H287" s="205"/>
      <c r="I287" s="205"/>
      <c r="J287" s="205"/>
      <c r="K287" s="205"/>
      <c r="L287" s="205"/>
      <c r="M287" s="205"/>
      <c r="N287" s="205"/>
      <c r="O287" s="205"/>
      <c r="P287" s="205"/>
      <c r="Q287" s="205"/>
      <c r="R287" s="205"/>
      <c r="S287" s="205"/>
      <c r="T287" s="205"/>
      <c r="U287" s="205"/>
      <c r="V287" s="205"/>
      <c r="W287" s="205"/>
      <c r="X287" s="205"/>
      <c r="Y287" s="205"/>
    </row>
    <row r="288" spans="1:25" ht="12" customHeight="1" x14ac:dyDescent="0.2">
      <c r="A288" s="205"/>
      <c r="B288" s="401"/>
      <c r="C288" s="460"/>
      <c r="D288" s="403"/>
      <c r="E288" s="315"/>
      <c r="F288" s="205"/>
      <c r="G288" s="205"/>
      <c r="H288" s="205"/>
      <c r="I288" s="205"/>
      <c r="J288" s="205"/>
      <c r="K288" s="205"/>
      <c r="L288" s="205"/>
      <c r="M288" s="205"/>
      <c r="N288" s="205"/>
      <c r="O288" s="205"/>
      <c r="P288" s="205"/>
      <c r="Q288" s="205"/>
      <c r="R288" s="205"/>
      <c r="S288" s="205"/>
      <c r="T288" s="205"/>
      <c r="U288" s="205"/>
      <c r="V288" s="205"/>
      <c r="W288" s="205"/>
      <c r="X288" s="205"/>
      <c r="Y288" s="205"/>
    </row>
    <row r="289" spans="1:25" ht="12" customHeight="1" x14ac:dyDescent="0.2">
      <c r="A289" s="205"/>
      <c r="B289" s="401"/>
      <c r="C289" s="460"/>
      <c r="D289" s="403"/>
      <c r="E289" s="315"/>
      <c r="F289" s="205"/>
      <c r="G289" s="205"/>
      <c r="H289" s="205"/>
      <c r="I289" s="205"/>
      <c r="J289" s="205"/>
      <c r="K289" s="205"/>
      <c r="L289" s="205"/>
      <c r="M289" s="205"/>
      <c r="N289" s="205"/>
      <c r="O289" s="205"/>
      <c r="P289" s="205"/>
      <c r="Q289" s="205"/>
      <c r="R289" s="205"/>
      <c r="S289" s="205"/>
      <c r="T289" s="205"/>
      <c r="U289" s="205"/>
      <c r="V289" s="205"/>
      <c r="W289" s="205"/>
      <c r="X289" s="205"/>
      <c r="Y289" s="205"/>
    </row>
    <row r="290" spans="1:25" ht="12" customHeight="1" x14ac:dyDescent="0.2">
      <c r="A290" s="205"/>
      <c r="B290" s="401"/>
      <c r="C290" s="460"/>
      <c r="D290" s="403"/>
      <c r="E290" s="315"/>
      <c r="F290" s="205"/>
      <c r="G290" s="205"/>
      <c r="H290" s="205"/>
      <c r="I290" s="205"/>
      <c r="J290" s="205"/>
      <c r="K290" s="205"/>
      <c r="L290" s="205"/>
      <c r="M290" s="205"/>
      <c r="N290" s="205"/>
      <c r="O290" s="205"/>
      <c r="P290" s="205"/>
      <c r="Q290" s="205"/>
      <c r="R290" s="205"/>
      <c r="S290" s="205"/>
      <c r="T290" s="205"/>
      <c r="U290" s="205"/>
      <c r="V290" s="205"/>
      <c r="W290" s="205"/>
      <c r="X290" s="205"/>
      <c r="Y290" s="205"/>
    </row>
    <row r="291" spans="1:25" ht="12" customHeight="1" x14ac:dyDescent="0.2">
      <c r="A291" s="205"/>
      <c r="B291" s="401"/>
      <c r="C291" s="460"/>
      <c r="D291" s="403"/>
      <c r="E291" s="315"/>
      <c r="F291" s="205"/>
      <c r="G291" s="205"/>
      <c r="H291" s="205"/>
      <c r="I291" s="205"/>
      <c r="J291" s="205"/>
      <c r="K291" s="205"/>
      <c r="L291" s="205"/>
      <c r="M291" s="205"/>
      <c r="N291" s="205"/>
      <c r="O291" s="205"/>
      <c r="P291" s="205"/>
      <c r="Q291" s="205"/>
      <c r="R291" s="205"/>
      <c r="S291" s="205"/>
      <c r="T291" s="205"/>
      <c r="U291" s="205"/>
      <c r="V291" s="205"/>
      <c r="W291" s="205"/>
      <c r="X291" s="205"/>
      <c r="Y291" s="205"/>
    </row>
    <row r="292" spans="1:25" ht="12" customHeight="1" x14ac:dyDescent="0.2">
      <c r="A292" s="205"/>
      <c r="B292" s="401"/>
      <c r="C292" s="460"/>
      <c r="D292" s="403"/>
      <c r="E292" s="315"/>
      <c r="F292" s="205"/>
      <c r="G292" s="205"/>
      <c r="H292" s="205"/>
      <c r="I292" s="205"/>
      <c r="J292" s="205"/>
      <c r="K292" s="205"/>
      <c r="L292" s="205"/>
      <c r="M292" s="205"/>
      <c r="N292" s="205"/>
      <c r="O292" s="205"/>
      <c r="P292" s="205"/>
      <c r="Q292" s="205"/>
      <c r="R292" s="205"/>
      <c r="S292" s="205"/>
      <c r="T292" s="205"/>
      <c r="U292" s="205"/>
      <c r="V292" s="205"/>
      <c r="W292" s="205"/>
      <c r="X292" s="205"/>
      <c r="Y292" s="205"/>
    </row>
    <row r="293" spans="1:25" ht="12" customHeight="1" x14ac:dyDescent="0.2">
      <c r="A293" s="205"/>
      <c r="B293" s="401"/>
      <c r="C293" s="460"/>
      <c r="D293" s="403"/>
      <c r="E293" s="315"/>
      <c r="F293" s="205"/>
      <c r="G293" s="205"/>
      <c r="H293" s="205"/>
      <c r="I293" s="205"/>
      <c r="J293" s="205"/>
      <c r="K293" s="205"/>
      <c r="L293" s="205"/>
      <c r="M293" s="205"/>
      <c r="N293" s="205"/>
      <c r="O293" s="205"/>
      <c r="P293" s="205"/>
      <c r="Q293" s="205"/>
      <c r="R293" s="205"/>
      <c r="S293" s="205"/>
      <c r="T293" s="205"/>
      <c r="U293" s="205"/>
      <c r="V293" s="205"/>
      <c r="W293" s="205"/>
      <c r="X293" s="205"/>
      <c r="Y293" s="205"/>
    </row>
    <row r="294" spans="1:25" ht="12" customHeight="1" x14ac:dyDescent="0.2">
      <c r="A294" s="205"/>
      <c r="B294" s="401"/>
      <c r="C294" s="460"/>
      <c r="D294" s="403"/>
      <c r="E294" s="315"/>
      <c r="F294" s="205"/>
      <c r="G294" s="205"/>
      <c r="H294" s="205"/>
      <c r="I294" s="205"/>
      <c r="J294" s="205"/>
      <c r="K294" s="205"/>
      <c r="L294" s="205"/>
      <c r="M294" s="205"/>
      <c r="N294" s="205"/>
      <c r="O294" s="205"/>
      <c r="P294" s="205"/>
      <c r="Q294" s="205"/>
      <c r="R294" s="205"/>
      <c r="S294" s="205"/>
      <c r="T294" s="205"/>
      <c r="U294" s="205"/>
      <c r="V294" s="205"/>
      <c r="W294" s="205"/>
      <c r="X294" s="205"/>
      <c r="Y294" s="205"/>
    </row>
    <row r="295" spans="1:25" ht="12" customHeight="1" x14ac:dyDescent="0.2">
      <c r="A295" s="205"/>
      <c r="B295" s="401"/>
      <c r="C295" s="460"/>
      <c r="D295" s="403"/>
      <c r="E295" s="315"/>
      <c r="F295" s="205"/>
      <c r="G295" s="205"/>
      <c r="H295" s="205"/>
      <c r="I295" s="205"/>
      <c r="J295" s="205"/>
      <c r="K295" s="205"/>
      <c r="L295" s="205"/>
      <c r="M295" s="205"/>
      <c r="N295" s="205"/>
      <c r="O295" s="205"/>
      <c r="P295" s="205"/>
      <c r="Q295" s="205"/>
      <c r="R295" s="205"/>
      <c r="S295" s="205"/>
      <c r="T295" s="205"/>
      <c r="U295" s="205"/>
      <c r="V295" s="205"/>
      <c r="W295" s="205"/>
      <c r="X295" s="205"/>
      <c r="Y295" s="205"/>
    </row>
    <row r="296" spans="1:25" ht="12" customHeight="1" x14ac:dyDescent="0.2">
      <c r="A296" s="205"/>
      <c r="B296" s="401"/>
      <c r="C296" s="460"/>
      <c r="D296" s="403"/>
      <c r="E296" s="315"/>
      <c r="F296" s="205"/>
      <c r="G296" s="205"/>
      <c r="H296" s="205"/>
      <c r="I296" s="205"/>
      <c r="J296" s="205"/>
      <c r="K296" s="205"/>
      <c r="L296" s="205"/>
      <c r="M296" s="205"/>
      <c r="N296" s="205"/>
      <c r="O296" s="205"/>
      <c r="P296" s="205"/>
      <c r="Q296" s="205"/>
      <c r="R296" s="205"/>
      <c r="S296" s="205"/>
      <c r="T296" s="205"/>
      <c r="U296" s="205"/>
      <c r="V296" s="205"/>
      <c r="W296" s="205"/>
      <c r="X296" s="205"/>
      <c r="Y296" s="205"/>
    </row>
    <row r="297" spans="1:25" ht="12" customHeight="1" x14ac:dyDescent="0.2">
      <c r="A297" s="205"/>
      <c r="B297" s="401"/>
      <c r="C297" s="460"/>
      <c r="D297" s="403"/>
      <c r="E297" s="315"/>
      <c r="F297" s="205"/>
      <c r="G297" s="205"/>
      <c r="H297" s="205"/>
      <c r="I297" s="205"/>
      <c r="J297" s="205"/>
      <c r="K297" s="205"/>
      <c r="L297" s="205"/>
      <c r="M297" s="205"/>
      <c r="N297" s="205"/>
      <c r="O297" s="205"/>
      <c r="P297" s="205"/>
      <c r="Q297" s="205"/>
      <c r="R297" s="205"/>
      <c r="S297" s="205"/>
      <c r="T297" s="205"/>
      <c r="U297" s="205"/>
      <c r="V297" s="205"/>
      <c r="W297" s="205"/>
      <c r="X297" s="205"/>
      <c r="Y297" s="205"/>
    </row>
    <row r="298" spans="1:25" ht="12" customHeight="1" x14ac:dyDescent="0.2">
      <c r="A298" s="205"/>
      <c r="B298" s="401"/>
      <c r="C298" s="460"/>
      <c r="D298" s="403"/>
      <c r="E298" s="315"/>
      <c r="F298" s="205"/>
      <c r="G298" s="205"/>
      <c r="H298" s="205"/>
      <c r="I298" s="205"/>
      <c r="J298" s="205"/>
      <c r="K298" s="205"/>
      <c r="L298" s="205"/>
      <c r="M298" s="205"/>
      <c r="N298" s="205"/>
      <c r="O298" s="205"/>
      <c r="P298" s="205"/>
      <c r="Q298" s="205"/>
      <c r="R298" s="205"/>
      <c r="S298" s="205"/>
      <c r="T298" s="205"/>
      <c r="U298" s="205"/>
      <c r="V298" s="205"/>
      <c r="W298" s="205"/>
      <c r="X298" s="205"/>
      <c r="Y298" s="205"/>
    </row>
    <row r="299" spans="1:25" ht="12" customHeight="1" x14ac:dyDescent="0.2">
      <c r="A299" s="205"/>
      <c r="B299" s="401"/>
      <c r="C299" s="460"/>
      <c r="D299" s="403"/>
      <c r="E299" s="315"/>
      <c r="F299" s="205"/>
      <c r="G299" s="205"/>
      <c r="H299" s="205"/>
      <c r="I299" s="205"/>
      <c r="J299" s="205"/>
      <c r="K299" s="205"/>
      <c r="L299" s="205"/>
      <c r="M299" s="205"/>
      <c r="N299" s="205"/>
      <c r="O299" s="205"/>
      <c r="P299" s="205"/>
      <c r="Q299" s="205"/>
      <c r="R299" s="205"/>
      <c r="S299" s="205"/>
      <c r="T299" s="205"/>
      <c r="U299" s="205"/>
      <c r="V299" s="205"/>
      <c r="W299" s="205"/>
      <c r="X299" s="205"/>
      <c r="Y299" s="205"/>
    </row>
    <row r="300" spans="1:25" ht="12" customHeight="1" x14ac:dyDescent="0.2">
      <c r="A300" s="205"/>
      <c r="B300" s="401"/>
      <c r="C300" s="460"/>
      <c r="D300" s="403"/>
      <c r="E300" s="315"/>
      <c r="F300" s="205"/>
      <c r="G300" s="205"/>
      <c r="H300" s="205"/>
      <c r="I300" s="205"/>
      <c r="J300" s="205"/>
      <c r="K300" s="205"/>
      <c r="L300" s="205"/>
      <c r="M300" s="205"/>
      <c r="N300" s="205"/>
      <c r="O300" s="205"/>
      <c r="P300" s="205"/>
      <c r="Q300" s="205"/>
      <c r="R300" s="205"/>
      <c r="S300" s="205"/>
      <c r="T300" s="205"/>
      <c r="U300" s="205"/>
      <c r="V300" s="205"/>
      <c r="W300" s="205"/>
      <c r="X300" s="205"/>
      <c r="Y300" s="205"/>
    </row>
    <row r="301" spans="1:25" ht="12" customHeight="1" x14ac:dyDescent="0.2">
      <c r="A301" s="205"/>
      <c r="B301" s="401"/>
      <c r="C301" s="460"/>
      <c r="D301" s="403"/>
      <c r="E301" s="315"/>
      <c r="F301" s="205"/>
      <c r="G301" s="205"/>
      <c r="H301" s="205"/>
      <c r="I301" s="205"/>
      <c r="J301" s="205"/>
      <c r="K301" s="205"/>
      <c r="L301" s="205"/>
      <c r="M301" s="205"/>
      <c r="N301" s="205"/>
      <c r="O301" s="205"/>
      <c r="P301" s="205"/>
      <c r="Q301" s="205"/>
      <c r="R301" s="205"/>
      <c r="S301" s="205"/>
      <c r="T301" s="205"/>
      <c r="U301" s="205"/>
      <c r="V301" s="205"/>
      <c r="W301" s="205"/>
      <c r="X301" s="205"/>
      <c r="Y301" s="205"/>
    </row>
    <row r="302" spans="1:25" ht="12" customHeight="1" x14ac:dyDescent="0.2">
      <c r="A302" s="205"/>
      <c r="B302" s="401"/>
      <c r="C302" s="460"/>
      <c r="D302" s="403"/>
      <c r="E302" s="315"/>
      <c r="F302" s="205"/>
      <c r="G302" s="205"/>
      <c r="H302" s="205"/>
      <c r="I302" s="205"/>
      <c r="J302" s="205"/>
      <c r="K302" s="205"/>
      <c r="L302" s="205"/>
      <c r="M302" s="205"/>
      <c r="N302" s="205"/>
      <c r="O302" s="205"/>
      <c r="P302" s="205"/>
      <c r="Q302" s="205"/>
      <c r="R302" s="205"/>
      <c r="S302" s="205"/>
      <c r="T302" s="205"/>
      <c r="U302" s="205"/>
      <c r="V302" s="205"/>
      <c r="W302" s="205"/>
      <c r="X302" s="205"/>
      <c r="Y302" s="205"/>
    </row>
    <row r="303" spans="1:25" ht="12" customHeight="1" x14ac:dyDescent="0.2">
      <c r="A303" s="205"/>
      <c r="B303" s="401"/>
      <c r="C303" s="460"/>
      <c r="D303" s="403"/>
      <c r="E303" s="315"/>
      <c r="F303" s="205"/>
      <c r="G303" s="205"/>
      <c r="H303" s="205"/>
      <c r="I303" s="205"/>
      <c r="J303" s="205"/>
      <c r="K303" s="205"/>
      <c r="L303" s="205"/>
      <c r="M303" s="205"/>
      <c r="N303" s="205"/>
      <c r="O303" s="205"/>
      <c r="P303" s="205"/>
      <c r="Q303" s="205"/>
      <c r="R303" s="205"/>
      <c r="S303" s="205"/>
      <c r="T303" s="205"/>
      <c r="U303" s="205"/>
      <c r="V303" s="205"/>
      <c r="W303" s="205"/>
      <c r="X303" s="205"/>
      <c r="Y303" s="205"/>
    </row>
    <row r="304" spans="1:25" ht="12" customHeight="1" x14ac:dyDescent="0.2">
      <c r="A304" s="205"/>
      <c r="B304" s="401"/>
      <c r="C304" s="460"/>
      <c r="D304" s="403"/>
      <c r="E304" s="315"/>
      <c r="F304" s="205"/>
      <c r="G304" s="205"/>
      <c r="H304" s="205"/>
      <c r="I304" s="205"/>
      <c r="J304" s="205"/>
      <c r="K304" s="205"/>
      <c r="L304" s="205"/>
      <c r="M304" s="205"/>
      <c r="N304" s="205"/>
      <c r="O304" s="205"/>
      <c r="P304" s="205"/>
      <c r="Q304" s="205"/>
      <c r="R304" s="205"/>
      <c r="S304" s="205"/>
      <c r="T304" s="205"/>
      <c r="U304" s="205"/>
      <c r="V304" s="205"/>
      <c r="W304" s="205"/>
      <c r="X304" s="205"/>
      <c r="Y304" s="205"/>
    </row>
    <row r="305" spans="1:25" ht="12" customHeight="1" x14ac:dyDescent="0.2">
      <c r="A305" s="205"/>
      <c r="B305" s="401"/>
      <c r="C305" s="460"/>
      <c r="D305" s="403"/>
      <c r="E305" s="315"/>
      <c r="F305" s="205"/>
      <c r="G305" s="205"/>
      <c r="H305" s="205"/>
      <c r="I305" s="205"/>
      <c r="J305" s="205"/>
      <c r="K305" s="205"/>
      <c r="L305" s="205"/>
      <c r="M305" s="205"/>
      <c r="N305" s="205"/>
      <c r="O305" s="205"/>
      <c r="P305" s="205"/>
      <c r="Q305" s="205"/>
      <c r="R305" s="205"/>
      <c r="S305" s="205"/>
      <c r="T305" s="205"/>
      <c r="U305" s="205"/>
      <c r="V305" s="205"/>
      <c r="W305" s="205"/>
      <c r="X305" s="205"/>
      <c r="Y305" s="205"/>
    </row>
    <row r="306" spans="1:25" ht="12" customHeight="1" x14ac:dyDescent="0.2">
      <c r="A306" s="205"/>
      <c r="B306" s="401"/>
      <c r="C306" s="460"/>
      <c r="D306" s="403"/>
      <c r="E306" s="315"/>
      <c r="F306" s="205"/>
      <c r="G306" s="205"/>
      <c r="H306" s="205"/>
      <c r="I306" s="205"/>
      <c r="J306" s="205"/>
      <c r="K306" s="205"/>
      <c r="L306" s="205"/>
      <c r="M306" s="205"/>
      <c r="N306" s="205"/>
      <c r="O306" s="205"/>
      <c r="P306" s="205"/>
      <c r="Q306" s="205"/>
      <c r="R306" s="205"/>
      <c r="S306" s="205"/>
      <c r="T306" s="205"/>
      <c r="U306" s="205"/>
      <c r="V306" s="205"/>
      <c r="W306" s="205"/>
      <c r="X306" s="205"/>
      <c r="Y306" s="205"/>
    </row>
    <row r="307" spans="1:25" ht="12" customHeight="1" x14ac:dyDescent="0.2">
      <c r="A307" s="205"/>
      <c r="B307" s="401"/>
      <c r="C307" s="460"/>
      <c r="D307" s="403"/>
      <c r="E307" s="315"/>
      <c r="F307" s="205"/>
      <c r="G307" s="205"/>
      <c r="H307" s="205"/>
      <c r="I307" s="205"/>
      <c r="J307" s="205"/>
      <c r="K307" s="205"/>
      <c r="L307" s="205"/>
      <c r="M307" s="205"/>
      <c r="N307" s="205"/>
      <c r="O307" s="205"/>
      <c r="P307" s="205"/>
      <c r="Q307" s="205"/>
      <c r="R307" s="205"/>
      <c r="S307" s="205"/>
      <c r="T307" s="205"/>
      <c r="U307" s="205"/>
      <c r="V307" s="205"/>
      <c r="W307" s="205"/>
      <c r="X307" s="205"/>
      <c r="Y307" s="205"/>
    </row>
    <row r="308" spans="1:25" ht="12" customHeight="1" x14ac:dyDescent="0.2">
      <c r="A308" s="205"/>
      <c r="B308" s="401"/>
      <c r="C308" s="460"/>
      <c r="D308" s="403"/>
      <c r="E308" s="315"/>
      <c r="F308" s="205"/>
      <c r="G308" s="205"/>
      <c r="H308" s="205"/>
      <c r="I308" s="205"/>
      <c r="J308" s="205"/>
      <c r="K308" s="205"/>
      <c r="L308" s="205"/>
      <c r="M308" s="205"/>
      <c r="N308" s="205"/>
      <c r="O308" s="205"/>
      <c r="P308" s="205"/>
      <c r="Q308" s="205"/>
      <c r="R308" s="205"/>
      <c r="S308" s="205"/>
      <c r="T308" s="205"/>
      <c r="U308" s="205"/>
      <c r="V308" s="205"/>
      <c r="W308" s="205"/>
      <c r="X308" s="205"/>
      <c r="Y308" s="205"/>
    </row>
    <row r="309" spans="1:25" ht="12" customHeight="1" x14ac:dyDescent="0.2">
      <c r="A309" s="205"/>
      <c r="B309" s="401"/>
      <c r="C309" s="460"/>
      <c r="D309" s="403"/>
      <c r="E309" s="315"/>
      <c r="F309" s="205"/>
      <c r="G309" s="205"/>
      <c r="H309" s="205"/>
      <c r="I309" s="205"/>
      <c r="J309" s="205"/>
      <c r="K309" s="205"/>
      <c r="L309" s="205"/>
      <c r="M309" s="205"/>
      <c r="N309" s="205"/>
      <c r="O309" s="205"/>
      <c r="P309" s="205"/>
      <c r="Q309" s="205"/>
      <c r="R309" s="205"/>
      <c r="S309" s="205"/>
      <c r="T309" s="205"/>
      <c r="U309" s="205"/>
      <c r="V309" s="205"/>
      <c r="W309" s="205"/>
      <c r="X309" s="205"/>
      <c r="Y309" s="205"/>
    </row>
    <row r="310" spans="1:25" ht="12" customHeight="1" x14ac:dyDescent="0.2">
      <c r="A310" s="205"/>
      <c r="B310" s="401"/>
      <c r="C310" s="460"/>
      <c r="D310" s="403"/>
      <c r="E310" s="315"/>
      <c r="F310" s="205"/>
      <c r="G310" s="205"/>
      <c r="H310" s="205"/>
      <c r="I310" s="205"/>
      <c r="J310" s="205"/>
      <c r="K310" s="205"/>
      <c r="L310" s="205"/>
      <c r="M310" s="205"/>
      <c r="N310" s="205"/>
      <c r="O310" s="205"/>
      <c r="P310" s="205"/>
      <c r="Q310" s="205"/>
      <c r="R310" s="205"/>
      <c r="S310" s="205"/>
      <c r="T310" s="205"/>
      <c r="U310" s="205"/>
      <c r="V310" s="205"/>
      <c r="W310" s="205"/>
      <c r="X310" s="205"/>
      <c r="Y310" s="205"/>
    </row>
    <row r="311" spans="1:25" ht="12" customHeight="1" x14ac:dyDescent="0.2">
      <c r="A311" s="205"/>
      <c r="B311" s="401"/>
      <c r="C311" s="460"/>
      <c r="D311" s="403"/>
      <c r="E311" s="315"/>
      <c r="F311" s="205"/>
      <c r="G311" s="205"/>
      <c r="H311" s="205"/>
      <c r="I311" s="205"/>
      <c r="J311" s="205"/>
      <c r="K311" s="205"/>
      <c r="L311" s="205"/>
      <c r="M311" s="205"/>
      <c r="N311" s="205"/>
      <c r="O311" s="205"/>
      <c r="P311" s="205"/>
      <c r="Q311" s="205"/>
      <c r="R311" s="205"/>
      <c r="S311" s="205"/>
      <c r="T311" s="205"/>
      <c r="U311" s="205"/>
      <c r="V311" s="205"/>
      <c r="W311" s="205"/>
      <c r="X311" s="205"/>
      <c r="Y311" s="205"/>
    </row>
    <row r="312" spans="1:25" ht="12" customHeight="1" x14ac:dyDescent="0.2">
      <c r="A312" s="205"/>
      <c r="B312" s="401"/>
      <c r="C312" s="460"/>
      <c r="D312" s="403"/>
      <c r="E312" s="315"/>
      <c r="F312" s="205"/>
      <c r="G312" s="205"/>
      <c r="H312" s="205"/>
      <c r="I312" s="205"/>
      <c r="J312" s="205"/>
      <c r="K312" s="205"/>
      <c r="L312" s="205"/>
      <c r="M312" s="205"/>
      <c r="N312" s="205"/>
      <c r="O312" s="205"/>
      <c r="P312" s="205"/>
      <c r="Q312" s="205"/>
      <c r="R312" s="205"/>
      <c r="S312" s="205"/>
      <c r="T312" s="205"/>
      <c r="U312" s="205"/>
      <c r="V312" s="205"/>
      <c r="W312" s="205"/>
      <c r="X312" s="205"/>
      <c r="Y312" s="205"/>
    </row>
    <row r="313" spans="1:25" ht="12" customHeight="1" x14ac:dyDescent="0.2">
      <c r="A313" s="205"/>
      <c r="B313" s="401"/>
      <c r="C313" s="460"/>
      <c r="D313" s="403"/>
      <c r="E313" s="315"/>
      <c r="F313" s="205"/>
      <c r="G313" s="205"/>
      <c r="H313" s="205"/>
      <c r="I313" s="205"/>
      <c r="J313" s="205"/>
      <c r="K313" s="205"/>
      <c r="L313" s="205"/>
      <c r="M313" s="205"/>
      <c r="N313" s="205"/>
      <c r="O313" s="205"/>
      <c r="P313" s="205"/>
      <c r="Q313" s="205"/>
      <c r="R313" s="205"/>
      <c r="S313" s="205"/>
      <c r="T313" s="205"/>
      <c r="U313" s="205"/>
      <c r="V313" s="205"/>
      <c r="W313" s="205"/>
      <c r="X313" s="205"/>
      <c r="Y313" s="205"/>
    </row>
    <row r="314" spans="1:25" ht="12" customHeight="1" x14ac:dyDescent="0.2">
      <c r="A314" s="205"/>
      <c r="B314" s="401"/>
      <c r="C314" s="460"/>
      <c r="D314" s="403"/>
      <c r="E314" s="315"/>
      <c r="F314" s="205"/>
      <c r="G314" s="205"/>
      <c r="H314" s="205"/>
      <c r="I314" s="205"/>
      <c r="J314" s="205"/>
      <c r="K314" s="205"/>
      <c r="L314" s="205"/>
      <c r="M314" s="205"/>
      <c r="N314" s="205"/>
      <c r="O314" s="205"/>
      <c r="P314" s="205"/>
      <c r="Q314" s="205"/>
      <c r="R314" s="205"/>
      <c r="S314" s="205"/>
      <c r="T314" s="205"/>
      <c r="U314" s="205"/>
      <c r="V314" s="205"/>
      <c r="W314" s="205"/>
      <c r="X314" s="205"/>
      <c r="Y314" s="205"/>
    </row>
    <row r="315" spans="1:25" ht="12" customHeight="1" x14ac:dyDescent="0.2">
      <c r="A315" s="205"/>
      <c r="B315" s="401"/>
      <c r="C315" s="460"/>
      <c r="D315" s="403"/>
      <c r="E315" s="315"/>
      <c r="F315" s="205"/>
      <c r="G315" s="205"/>
      <c r="H315" s="205"/>
      <c r="I315" s="205"/>
      <c r="J315" s="205"/>
      <c r="K315" s="205"/>
      <c r="L315" s="205"/>
      <c r="M315" s="205"/>
      <c r="N315" s="205"/>
      <c r="O315" s="205"/>
      <c r="P315" s="205"/>
      <c r="Q315" s="205"/>
      <c r="R315" s="205"/>
      <c r="S315" s="205"/>
      <c r="T315" s="205"/>
      <c r="U315" s="205"/>
      <c r="V315" s="205"/>
      <c r="W315" s="205"/>
      <c r="X315" s="205"/>
      <c r="Y315" s="205"/>
    </row>
    <row r="316" spans="1:25" ht="12" customHeight="1" x14ac:dyDescent="0.2">
      <c r="A316" s="205"/>
      <c r="B316" s="401"/>
      <c r="C316" s="460"/>
      <c r="D316" s="403"/>
      <c r="E316" s="315"/>
      <c r="F316" s="205"/>
      <c r="G316" s="205"/>
      <c r="H316" s="205"/>
      <c r="I316" s="205"/>
      <c r="J316" s="205"/>
      <c r="K316" s="205"/>
      <c r="L316" s="205"/>
      <c r="M316" s="205"/>
      <c r="N316" s="205"/>
      <c r="O316" s="205"/>
      <c r="P316" s="205"/>
      <c r="Q316" s="205"/>
      <c r="R316" s="205"/>
      <c r="S316" s="205"/>
      <c r="T316" s="205"/>
      <c r="U316" s="205"/>
      <c r="V316" s="205"/>
      <c r="W316" s="205"/>
      <c r="X316" s="205"/>
      <c r="Y316" s="205"/>
    </row>
    <row r="317" spans="1:25" ht="12" customHeight="1" x14ac:dyDescent="0.2">
      <c r="A317" s="205"/>
      <c r="B317" s="401"/>
      <c r="C317" s="460"/>
      <c r="D317" s="403"/>
      <c r="E317" s="315"/>
      <c r="F317" s="205"/>
      <c r="G317" s="205"/>
      <c r="H317" s="205"/>
      <c r="I317" s="205"/>
      <c r="J317" s="205"/>
      <c r="K317" s="205"/>
      <c r="L317" s="205"/>
      <c r="M317" s="205"/>
      <c r="N317" s="205"/>
      <c r="O317" s="205"/>
      <c r="P317" s="205"/>
      <c r="Q317" s="205"/>
      <c r="R317" s="205"/>
      <c r="S317" s="205"/>
      <c r="T317" s="205"/>
      <c r="U317" s="205"/>
      <c r="V317" s="205"/>
      <c r="W317" s="205"/>
      <c r="X317" s="205"/>
      <c r="Y317" s="205"/>
    </row>
    <row r="318" spans="1:25" ht="12" customHeight="1" x14ac:dyDescent="0.2">
      <c r="A318" s="205"/>
      <c r="B318" s="401"/>
      <c r="C318" s="460"/>
      <c r="D318" s="403"/>
      <c r="E318" s="315"/>
      <c r="F318" s="205"/>
      <c r="G318" s="205"/>
      <c r="H318" s="205"/>
      <c r="I318" s="205"/>
      <c r="J318" s="205"/>
      <c r="K318" s="205"/>
      <c r="L318" s="205"/>
      <c r="M318" s="205"/>
      <c r="N318" s="205"/>
      <c r="O318" s="205"/>
      <c r="P318" s="205"/>
      <c r="Q318" s="205"/>
      <c r="R318" s="205"/>
      <c r="S318" s="205"/>
      <c r="T318" s="205"/>
      <c r="U318" s="205"/>
      <c r="V318" s="205"/>
      <c r="W318" s="205"/>
      <c r="X318" s="205"/>
      <c r="Y318" s="205"/>
    </row>
    <row r="319" spans="1:25" ht="12" customHeight="1" x14ac:dyDescent="0.2">
      <c r="A319" s="205"/>
      <c r="B319" s="401"/>
      <c r="C319" s="460"/>
      <c r="D319" s="403"/>
      <c r="E319" s="315"/>
      <c r="F319" s="205"/>
      <c r="G319" s="205"/>
      <c r="H319" s="205"/>
      <c r="I319" s="205"/>
      <c r="J319" s="205"/>
      <c r="K319" s="205"/>
      <c r="L319" s="205"/>
      <c r="M319" s="205"/>
      <c r="N319" s="205"/>
      <c r="O319" s="205"/>
      <c r="P319" s="205"/>
      <c r="Q319" s="205"/>
      <c r="R319" s="205"/>
      <c r="S319" s="205"/>
      <c r="T319" s="205"/>
      <c r="U319" s="205"/>
      <c r="V319" s="205"/>
      <c r="W319" s="205"/>
      <c r="X319" s="205"/>
      <c r="Y319" s="205"/>
    </row>
    <row r="320" spans="1:25" ht="12" customHeight="1" x14ac:dyDescent="0.2">
      <c r="A320" s="205"/>
      <c r="B320" s="401"/>
      <c r="C320" s="460"/>
      <c r="D320" s="403"/>
      <c r="E320" s="315"/>
      <c r="F320" s="205"/>
      <c r="G320" s="205"/>
      <c r="H320" s="205"/>
      <c r="I320" s="205"/>
      <c r="J320" s="205"/>
      <c r="K320" s="205"/>
      <c r="L320" s="205"/>
      <c r="M320" s="205"/>
      <c r="N320" s="205"/>
      <c r="O320" s="205"/>
      <c r="P320" s="205"/>
      <c r="Q320" s="205"/>
      <c r="R320" s="205"/>
      <c r="S320" s="205"/>
      <c r="T320" s="205"/>
      <c r="U320" s="205"/>
      <c r="V320" s="205"/>
      <c r="W320" s="205"/>
      <c r="X320" s="205"/>
      <c r="Y320" s="205"/>
    </row>
    <row r="321" spans="1:25" ht="12" customHeight="1" x14ac:dyDescent="0.2">
      <c r="A321" s="205"/>
      <c r="B321" s="401"/>
      <c r="C321" s="460"/>
      <c r="D321" s="403"/>
      <c r="E321" s="315"/>
      <c r="F321" s="205"/>
      <c r="G321" s="205"/>
      <c r="H321" s="205"/>
      <c r="I321" s="205"/>
      <c r="J321" s="205"/>
      <c r="K321" s="205"/>
      <c r="L321" s="205"/>
      <c r="M321" s="205"/>
      <c r="N321" s="205"/>
      <c r="O321" s="205"/>
      <c r="P321" s="205"/>
      <c r="Q321" s="205"/>
      <c r="R321" s="205"/>
      <c r="S321" s="205"/>
      <c r="T321" s="205"/>
      <c r="U321" s="205"/>
      <c r="V321" s="205"/>
      <c r="W321" s="205"/>
      <c r="X321" s="205"/>
      <c r="Y321" s="205"/>
    </row>
    <row r="322" spans="1:25" ht="12" customHeight="1" x14ac:dyDescent="0.2">
      <c r="A322" s="205"/>
      <c r="B322" s="401"/>
      <c r="C322" s="460"/>
      <c r="D322" s="403"/>
      <c r="E322" s="315"/>
      <c r="F322" s="205"/>
      <c r="G322" s="205"/>
      <c r="H322" s="205"/>
      <c r="I322" s="205"/>
      <c r="J322" s="205"/>
      <c r="K322" s="205"/>
      <c r="L322" s="205"/>
      <c r="M322" s="205"/>
      <c r="N322" s="205"/>
      <c r="O322" s="205"/>
      <c r="P322" s="205"/>
      <c r="Q322" s="205"/>
      <c r="R322" s="205"/>
      <c r="S322" s="205"/>
      <c r="T322" s="205"/>
      <c r="U322" s="205"/>
      <c r="V322" s="205"/>
      <c r="W322" s="205"/>
      <c r="X322" s="205"/>
      <c r="Y322" s="205"/>
    </row>
    <row r="323" spans="1:25" ht="12" customHeight="1" x14ac:dyDescent="0.2">
      <c r="A323" s="205"/>
      <c r="B323" s="401"/>
      <c r="C323" s="460"/>
      <c r="D323" s="403"/>
      <c r="E323" s="315"/>
      <c r="F323" s="205"/>
      <c r="G323" s="205"/>
      <c r="H323" s="205"/>
      <c r="I323" s="205"/>
      <c r="J323" s="205"/>
      <c r="K323" s="205"/>
      <c r="L323" s="205"/>
      <c r="M323" s="205"/>
      <c r="N323" s="205"/>
      <c r="O323" s="205"/>
      <c r="P323" s="205"/>
      <c r="Q323" s="205"/>
      <c r="R323" s="205"/>
      <c r="S323" s="205"/>
      <c r="T323" s="205"/>
      <c r="U323" s="205"/>
      <c r="V323" s="205"/>
      <c r="W323" s="205"/>
      <c r="X323" s="205"/>
      <c r="Y323" s="205"/>
    </row>
    <row r="324" spans="1:25" ht="12" customHeight="1" x14ac:dyDescent="0.2">
      <c r="A324" s="205"/>
      <c r="B324" s="401"/>
      <c r="C324" s="460"/>
      <c r="D324" s="403"/>
      <c r="E324" s="315"/>
      <c r="F324" s="205"/>
      <c r="G324" s="205"/>
      <c r="H324" s="205"/>
      <c r="I324" s="205"/>
      <c r="J324" s="205"/>
      <c r="K324" s="205"/>
      <c r="L324" s="205"/>
      <c r="M324" s="205"/>
      <c r="N324" s="205"/>
      <c r="O324" s="205"/>
      <c r="P324" s="205"/>
      <c r="Q324" s="205"/>
      <c r="R324" s="205"/>
      <c r="S324" s="205"/>
      <c r="T324" s="205"/>
      <c r="U324" s="205"/>
      <c r="V324" s="205"/>
      <c r="W324" s="205"/>
      <c r="X324" s="205"/>
      <c r="Y324" s="205"/>
    </row>
    <row r="325" spans="1:25" ht="12" customHeight="1" x14ac:dyDescent="0.2">
      <c r="A325" s="205"/>
      <c r="B325" s="401"/>
      <c r="C325" s="460"/>
      <c r="D325" s="403"/>
      <c r="E325" s="315"/>
      <c r="F325" s="205"/>
      <c r="G325" s="205"/>
      <c r="H325" s="205"/>
      <c r="I325" s="205"/>
      <c r="J325" s="205"/>
      <c r="K325" s="205"/>
      <c r="L325" s="205"/>
      <c r="M325" s="205"/>
      <c r="N325" s="205"/>
      <c r="O325" s="205"/>
      <c r="P325" s="205"/>
      <c r="Q325" s="205"/>
      <c r="R325" s="205"/>
      <c r="S325" s="205"/>
      <c r="T325" s="205"/>
      <c r="U325" s="205"/>
      <c r="V325" s="205"/>
      <c r="W325" s="205"/>
      <c r="X325" s="205"/>
      <c r="Y325" s="205"/>
    </row>
    <row r="326" spans="1:25" ht="12" customHeight="1" x14ac:dyDescent="0.2">
      <c r="A326" s="205"/>
      <c r="B326" s="401"/>
      <c r="C326" s="460"/>
      <c r="D326" s="403"/>
      <c r="E326" s="315"/>
      <c r="F326" s="205"/>
      <c r="G326" s="205"/>
      <c r="H326" s="205"/>
      <c r="I326" s="205"/>
      <c r="J326" s="205"/>
      <c r="K326" s="205"/>
      <c r="L326" s="205"/>
      <c r="M326" s="205"/>
      <c r="N326" s="205"/>
      <c r="O326" s="205"/>
      <c r="P326" s="205"/>
      <c r="Q326" s="205"/>
      <c r="R326" s="205"/>
      <c r="S326" s="205"/>
      <c r="T326" s="205"/>
      <c r="U326" s="205"/>
      <c r="V326" s="205"/>
      <c r="W326" s="205"/>
      <c r="X326" s="205"/>
      <c r="Y326" s="205"/>
    </row>
    <row r="327" spans="1:25" ht="12" customHeight="1" x14ac:dyDescent="0.2">
      <c r="A327" s="205"/>
      <c r="B327" s="401"/>
      <c r="C327" s="460"/>
      <c r="D327" s="403"/>
      <c r="E327" s="315"/>
      <c r="F327" s="205"/>
      <c r="G327" s="205"/>
      <c r="H327" s="205"/>
      <c r="I327" s="205"/>
      <c r="J327" s="205"/>
      <c r="K327" s="205"/>
      <c r="L327" s="205"/>
      <c r="M327" s="205"/>
      <c r="N327" s="205"/>
      <c r="O327" s="205"/>
      <c r="P327" s="205"/>
      <c r="Q327" s="205"/>
      <c r="R327" s="205"/>
      <c r="S327" s="205"/>
      <c r="T327" s="205"/>
      <c r="U327" s="205"/>
      <c r="V327" s="205"/>
      <c r="W327" s="205"/>
      <c r="X327" s="205"/>
      <c r="Y327" s="205"/>
    </row>
    <row r="328" spans="1:25" ht="12" customHeight="1" x14ac:dyDescent="0.2">
      <c r="A328" s="205"/>
      <c r="B328" s="401"/>
      <c r="C328" s="460"/>
      <c r="D328" s="403"/>
      <c r="E328" s="315"/>
      <c r="F328" s="205"/>
      <c r="G328" s="205"/>
      <c r="H328" s="205"/>
      <c r="I328" s="205"/>
      <c r="J328" s="205"/>
      <c r="K328" s="205"/>
      <c r="L328" s="205"/>
      <c r="M328" s="205"/>
      <c r="N328" s="205"/>
      <c r="O328" s="205"/>
      <c r="P328" s="205"/>
      <c r="Q328" s="205"/>
      <c r="R328" s="205"/>
      <c r="S328" s="205"/>
      <c r="T328" s="205"/>
      <c r="U328" s="205"/>
      <c r="V328" s="205"/>
      <c r="W328" s="205"/>
      <c r="X328" s="205"/>
      <c r="Y328" s="205"/>
    </row>
    <row r="329" spans="1:25" ht="12" customHeight="1" x14ac:dyDescent="0.2">
      <c r="A329" s="205"/>
      <c r="B329" s="401"/>
      <c r="C329" s="460"/>
      <c r="D329" s="403"/>
      <c r="E329" s="315"/>
      <c r="F329" s="205"/>
      <c r="G329" s="205"/>
      <c r="H329" s="205"/>
      <c r="I329" s="205"/>
      <c r="J329" s="205"/>
      <c r="K329" s="205"/>
      <c r="L329" s="205"/>
      <c r="M329" s="205"/>
      <c r="N329" s="205"/>
      <c r="O329" s="205"/>
      <c r="P329" s="205"/>
      <c r="Q329" s="205"/>
      <c r="R329" s="205"/>
      <c r="S329" s="205"/>
      <c r="T329" s="205"/>
      <c r="U329" s="205"/>
      <c r="V329" s="205"/>
      <c r="W329" s="205"/>
      <c r="X329" s="205"/>
      <c r="Y329" s="205"/>
    </row>
    <row r="330" spans="1:25" ht="12" customHeight="1" x14ac:dyDescent="0.2">
      <c r="A330" s="205"/>
      <c r="B330" s="401"/>
      <c r="C330" s="460"/>
      <c r="D330" s="403"/>
      <c r="E330" s="315"/>
      <c r="F330" s="205"/>
      <c r="G330" s="205"/>
      <c r="H330" s="205"/>
      <c r="I330" s="205"/>
      <c r="J330" s="205"/>
      <c r="K330" s="205"/>
      <c r="L330" s="205"/>
      <c r="M330" s="205"/>
      <c r="N330" s="205"/>
      <c r="O330" s="205"/>
      <c r="P330" s="205"/>
      <c r="Q330" s="205"/>
      <c r="R330" s="205"/>
      <c r="S330" s="205"/>
      <c r="T330" s="205"/>
      <c r="U330" s="205"/>
      <c r="V330" s="205"/>
      <c r="W330" s="205"/>
      <c r="X330" s="205"/>
      <c r="Y330" s="205"/>
    </row>
    <row r="331" spans="1:25" ht="12" customHeight="1" x14ac:dyDescent="0.2">
      <c r="A331" s="205"/>
      <c r="B331" s="401"/>
      <c r="C331" s="460"/>
      <c r="D331" s="403"/>
      <c r="E331" s="315"/>
      <c r="F331" s="205"/>
      <c r="G331" s="205"/>
      <c r="H331" s="205"/>
      <c r="I331" s="205"/>
      <c r="J331" s="205"/>
      <c r="K331" s="205"/>
      <c r="L331" s="205"/>
      <c r="M331" s="205"/>
      <c r="N331" s="205"/>
      <c r="O331" s="205"/>
      <c r="P331" s="205"/>
      <c r="Q331" s="205"/>
      <c r="R331" s="205"/>
      <c r="S331" s="205"/>
      <c r="T331" s="205"/>
      <c r="U331" s="205"/>
      <c r="V331" s="205"/>
      <c r="W331" s="205"/>
      <c r="X331" s="205"/>
      <c r="Y331" s="205"/>
    </row>
    <row r="332" spans="1:25" ht="12" customHeight="1" x14ac:dyDescent="0.2">
      <c r="A332" s="205"/>
      <c r="B332" s="401"/>
      <c r="C332" s="460"/>
      <c r="D332" s="403"/>
      <c r="E332" s="315"/>
      <c r="F332" s="205"/>
      <c r="G332" s="205"/>
      <c r="H332" s="205"/>
      <c r="I332" s="205"/>
      <c r="J332" s="205"/>
      <c r="K332" s="205"/>
      <c r="L332" s="205"/>
      <c r="M332" s="205"/>
      <c r="N332" s="205"/>
      <c r="O332" s="205"/>
      <c r="P332" s="205"/>
      <c r="Q332" s="205"/>
      <c r="R332" s="205"/>
      <c r="S332" s="205"/>
      <c r="T332" s="205"/>
      <c r="U332" s="205"/>
      <c r="V332" s="205"/>
      <c r="W332" s="205"/>
      <c r="X332" s="205"/>
      <c r="Y332" s="205"/>
    </row>
    <row r="333" spans="1:25" ht="12" customHeight="1" x14ac:dyDescent="0.2">
      <c r="A333" s="205"/>
      <c r="B333" s="401"/>
      <c r="C333" s="460"/>
      <c r="D333" s="403"/>
      <c r="E333" s="315"/>
      <c r="F333" s="205"/>
      <c r="G333" s="205"/>
      <c r="H333" s="205"/>
      <c r="I333" s="205"/>
      <c r="J333" s="205"/>
      <c r="K333" s="205"/>
      <c r="L333" s="205"/>
      <c r="M333" s="205"/>
      <c r="N333" s="205"/>
      <c r="O333" s="205"/>
      <c r="P333" s="205"/>
      <c r="Q333" s="205"/>
      <c r="R333" s="205"/>
      <c r="S333" s="205"/>
      <c r="T333" s="205"/>
      <c r="U333" s="205"/>
      <c r="V333" s="205"/>
      <c r="W333" s="205"/>
      <c r="X333" s="205"/>
      <c r="Y333" s="205"/>
    </row>
    <row r="334" spans="1:25" ht="12" customHeight="1" x14ac:dyDescent="0.2">
      <c r="A334" s="205"/>
      <c r="B334" s="401"/>
      <c r="C334" s="460"/>
      <c r="D334" s="403"/>
      <c r="E334" s="315"/>
      <c r="F334" s="205"/>
      <c r="G334" s="205"/>
      <c r="H334" s="205"/>
      <c r="I334" s="205"/>
      <c r="J334" s="205"/>
      <c r="K334" s="205"/>
      <c r="L334" s="205"/>
      <c r="M334" s="205"/>
      <c r="N334" s="205"/>
      <c r="O334" s="205"/>
      <c r="P334" s="205"/>
      <c r="Q334" s="205"/>
      <c r="R334" s="205"/>
      <c r="S334" s="205"/>
      <c r="T334" s="205"/>
      <c r="U334" s="205"/>
      <c r="V334" s="205"/>
      <c r="W334" s="205"/>
      <c r="X334" s="205"/>
      <c r="Y334" s="205"/>
    </row>
    <row r="335" spans="1:25" ht="12" customHeight="1" x14ac:dyDescent="0.2">
      <c r="A335" s="205"/>
      <c r="B335" s="401"/>
      <c r="C335" s="460"/>
      <c r="D335" s="403"/>
      <c r="E335" s="315"/>
      <c r="F335" s="205"/>
      <c r="G335" s="205"/>
      <c r="H335" s="205"/>
      <c r="I335" s="205"/>
      <c r="J335" s="205"/>
      <c r="K335" s="205"/>
      <c r="L335" s="205"/>
      <c r="M335" s="205"/>
      <c r="N335" s="205"/>
      <c r="O335" s="205"/>
      <c r="P335" s="205"/>
      <c r="Q335" s="205"/>
      <c r="R335" s="205"/>
      <c r="S335" s="205"/>
      <c r="T335" s="205"/>
      <c r="U335" s="205"/>
      <c r="V335" s="205"/>
      <c r="W335" s="205"/>
      <c r="X335" s="205"/>
      <c r="Y335" s="205"/>
    </row>
    <row r="336" spans="1:25" ht="12" customHeight="1" x14ac:dyDescent="0.2">
      <c r="A336" s="205"/>
      <c r="B336" s="401"/>
      <c r="C336" s="460"/>
      <c r="D336" s="403"/>
      <c r="E336" s="315"/>
      <c r="F336" s="205"/>
      <c r="G336" s="205"/>
      <c r="H336" s="205"/>
      <c r="I336" s="205"/>
      <c r="J336" s="205"/>
      <c r="K336" s="205"/>
      <c r="L336" s="205"/>
      <c r="M336" s="205"/>
      <c r="N336" s="205"/>
      <c r="O336" s="205"/>
      <c r="P336" s="205"/>
      <c r="Q336" s="205"/>
      <c r="R336" s="205"/>
      <c r="S336" s="205"/>
      <c r="T336" s="205"/>
      <c r="U336" s="205"/>
      <c r="V336" s="205"/>
      <c r="W336" s="205"/>
      <c r="X336" s="205"/>
      <c r="Y336" s="205"/>
    </row>
    <row r="337" spans="1:25" ht="12" customHeight="1" x14ac:dyDescent="0.2">
      <c r="A337" s="205"/>
      <c r="B337" s="401"/>
      <c r="C337" s="460"/>
      <c r="D337" s="403"/>
      <c r="E337" s="315"/>
      <c r="F337" s="205"/>
      <c r="G337" s="205"/>
      <c r="H337" s="205"/>
      <c r="I337" s="205"/>
      <c r="J337" s="205"/>
      <c r="K337" s="205"/>
      <c r="L337" s="205"/>
      <c r="M337" s="205"/>
      <c r="N337" s="205"/>
      <c r="O337" s="205"/>
      <c r="P337" s="205"/>
      <c r="Q337" s="205"/>
      <c r="R337" s="205"/>
      <c r="S337" s="205"/>
      <c r="T337" s="205"/>
      <c r="U337" s="205"/>
      <c r="V337" s="205"/>
      <c r="W337" s="205"/>
      <c r="X337" s="205"/>
      <c r="Y337" s="205"/>
    </row>
    <row r="338" spans="1:25" ht="12" customHeight="1" x14ac:dyDescent="0.2">
      <c r="A338" s="205"/>
      <c r="B338" s="401"/>
      <c r="C338" s="460"/>
      <c r="D338" s="403"/>
      <c r="E338" s="315"/>
      <c r="F338" s="205"/>
      <c r="G338" s="205"/>
      <c r="H338" s="205"/>
      <c r="I338" s="205"/>
      <c r="J338" s="205"/>
      <c r="K338" s="205"/>
      <c r="L338" s="205"/>
      <c r="M338" s="205"/>
      <c r="N338" s="205"/>
      <c r="O338" s="205"/>
      <c r="P338" s="205"/>
      <c r="Q338" s="205"/>
      <c r="R338" s="205"/>
      <c r="S338" s="205"/>
      <c r="T338" s="205"/>
      <c r="U338" s="205"/>
      <c r="V338" s="205"/>
      <c r="W338" s="205"/>
      <c r="X338" s="205"/>
      <c r="Y338" s="205"/>
    </row>
    <row r="339" spans="1:25" ht="12" customHeight="1" x14ac:dyDescent="0.2">
      <c r="A339" s="205"/>
      <c r="B339" s="401"/>
      <c r="C339" s="460"/>
      <c r="D339" s="403"/>
      <c r="E339" s="315"/>
      <c r="F339" s="205"/>
      <c r="G339" s="205"/>
      <c r="H339" s="205"/>
      <c r="I339" s="205"/>
      <c r="J339" s="205"/>
      <c r="K339" s="205"/>
      <c r="L339" s="205"/>
      <c r="M339" s="205"/>
      <c r="N339" s="205"/>
      <c r="O339" s="205"/>
      <c r="P339" s="205"/>
      <c r="Q339" s="205"/>
      <c r="R339" s="205"/>
      <c r="S339" s="205"/>
      <c r="T339" s="205"/>
      <c r="U339" s="205"/>
      <c r="V339" s="205"/>
      <c r="W339" s="205"/>
      <c r="X339" s="205"/>
      <c r="Y339" s="205"/>
    </row>
    <row r="340" spans="1:25" ht="15.75" customHeight="1" x14ac:dyDescent="0.2"/>
    <row r="341" spans="1:25" ht="15.75" customHeight="1" x14ac:dyDescent="0.2"/>
    <row r="342" spans="1:25" ht="15.75" customHeight="1" x14ac:dyDescent="0.2"/>
    <row r="343" spans="1:25" ht="15.75" customHeight="1" x14ac:dyDescent="0.2"/>
    <row r="344" spans="1:25" ht="15.75" customHeight="1" x14ac:dyDescent="0.2"/>
    <row r="345" spans="1:25" ht="15.75" customHeight="1" x14ac:dyDescent="0.2"/>
    <row r="346" spans="1:25" ht="15.75" customHeight="1" x14ac:dyDescent="0.2"/>
    <row r="347" spans="1:25" ht="15.75" customHeight="1" x14ac:dyDescent="0.2"/>
    <row r="348" spans="1:25" ht="15.75" customHeight="1" x14ac:dyDescent="0.2"/>
    <row r="349" spans="1:25" ht="15.75" customHeight="1" x14ac:dyDescent="0.2"/>
    <row r="350" spans="1:25" ht="15.75" customHeight="1" x14ac:dyDescent="0.2"/>
    <row r="351" spans="1:25" ht="15.75" customHeight="1" x14ac:dyDescent="0.2"/>
    <row r="352" spans="1:25"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
    <mergeCell ref="A8:D8"/>
    <mergeCell ref="A1:E1"/>
    <mergeCell ref="B2:E2"/>
    <mergeCell ref="B3:E3"/>
    <mergeCell ref="B4:E4"/>
    <mergeCell ref="B5:E5"/>
  </mergeCells>
  <pageMargins left="0.75" right="0.75" top="1" bottom="1"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CC00"/>
  </sheetPr>
  <dimension ref="A1:Y1000"/>
  <sheetViews>
    <sheetView workbookViewId="0"/>
  </sheetViews>
  <sheetFormatPr defaultColWidth="12.5703125" defaultRowHeight="15" customHeight="1" x14ac:dyDescent="0.2"/>
  <cols>
    <col min="1" max="1" width="25.140625" customWidth="1"/>
    <col min="2" max="2" width="8.7109375" customWidth="1"/>
    <col min="3" max="3" width="10" customWidth="1"/>
    <col min="4" max="4" width="12.7109375" customWidth="1"/>
    <col min="5" max="5" width="37.42578125" customWidth="1"/>
    <col min="6" max="6" width="1.5703125" customWidth="1"/>
    <col min="7" max="25" width="26.7109375" customWidth="1"/>
  </cols>
  <sheetData>
    <row r="1" spans="1:25" ht="12" customHeight="1" x14ac:dyDescent="0.25">
      <c r="A1" s="603" t="s">
        <v>343</v>
      </c>
      <c r="B1" s="604"/>
      <c r="C1" s="604"/>
      <c r="D1" s="604"/>
      <c r="E1" s="605"/>
      <c r="F1" s="205"/>
      <c r="G1" s="205"/>
      <c r="H1" s="205"/>
      <c r="I1" s="205"/>
      <c r="J1" s="205"/>
      <c r="K1" s="205"/>
      <c r="L1" s="205"/>
      <c r="M1" s="205"/>
      <c r="N1" s="205"/>
      <c r="O1" s="205"/>
      <c r="P1" s="205"/>
      <c r="Q1" s="205"/>
      <c r="R1" s="205"/>
      <c r="S1" s="205"/>
      <c r="T1" s="205"/>
      <c r="U1" s="205"/>
      <c r="V1" s="205"/>
      <c r="W1" s="205"/>
      <c r="X1" s="205"/>
      <c r="Y1" s="205"/>
    </row>
    <row r="2" spans="1:25" ht="12" customHeight="1" x14ac:dyDescent="0.2">
      <c r="A2" s="275" t="s">
        <v>221</v>
      </c>
      <c r="B2" s="606"/>
      <c r="C2" s="462"/>
      <c r="D2" s="462"/>
      <c r="E2" s="463"/>
      <c r="F2" s="205"/>
      <c r="G2" s="205"/>
      <c r="H2" s="205"/>
      <c r="I2" s="205"/>
      <c r="J2" s="205"/>
      <c r="K2" s="205"/>
      <c r="L2" s="205"/>
      <c r="M2" s="205"/>
      <c r="N2" s="205"/>
      <c r="O2" s="205"/>
      <c r="P2" s="205"/>
      <c r="Q2" s="205"/>
      <c r="R2" s="205"/>
      <c r="S2" s="205"/>
      <c r="T2" s="205"/>
      <c r="U2" s="205"/>
      <c r="V2" s="205"/>
      <c r="W2" s="205"/>
      <c r="X2" s="205"/>
      <c r="Y2" s="205"/>
    </row>
    <row r="3" spans="1:25" ht="12" customHeight="1" x14ac:dyDescent="0.2">
      <c r="A3" s="276" t="s">
        <v>222</v>
      </c>
      <c r="B3" s="607"/>
      <c r="C3" s="462"/>
      <c r="D3" s="462"/>
      <c r="E3" s="463"/>
      <c r="F3" s="205"/>
      <c r="G3" s="205"/>
      <c r="H3" s="205"/>
      <c r="I3" s="205"/>
      <c r="J3" s="205"/>
      <c r="K3" s="205"/>
      <c r="L3" s="205"/>
      <c r="M3" s="205"/>
      <c r="N3" s="205"/>
      <c r="O3" s="205"/>
      <c r="P3" s="205"/>
      <c r="Q3" s="205"/>
      <c r="R3" s="205"/>
      <c r="S3" s="205"/>
      <c r="T3" s="205"/>
      <c r="U3" s="205"/>
      <c r="V3" s="205"/>
      <c r="W3" s="205"/>
      <c r="X3" s="205"/>
      <c r="Y3" s="205"/>
    </row>
    <row r="4" spans="1:25" ht="12" customHeight="1" x14ac:dyDescent="0.2">
      <c r="A4" s="276" t="s">
        <v>223</v>
      </c>
      <c r="B4" s="608" t="e">
        <f>#REF!</f>
        <v>#REF!</v>
      </c>
      <c r="C4" s="462"/>
      <c r="D4" s="462"/>
      <c r="E4" s="463"/>
      <c r="F4" s="205"/>
      <c r="G4" s="205"/>
      <c r="H4" s="205"/>
      <c r="I4" s="205"/>
      <c r="J4" s="205"/>
      <c r="K4" s="205"/>
      <c r="L4" s="205"/>
      <c r="M4" s="205"/>
      <c r="N4" s="205"/>
      <c r="O4" s="205"/>
      <c r="P4" s="205"/>
      <c r="Q4" s="205"/>
      <c r="R4" s="205"/>
      <c r="S4" s="205"/>
      <c r="T4" s="205"/>
      <c r="U4" s="205"/>
      <c r="V4" s="205"/>
      <c r="W4" s="205"/>
      <c r="X4" s="205"/>
      <c r="Y4" s="205"/>
    </row>
    <row r="5" spans="1:25" ht="12" customHeight="1" x14ac:dyDescent="0.2">
      <c r="A5" s="277" t="s">
        <v>224</v>
      </c>
      <c r="B5" s="609"/>
      <c r="C5" s="462"/>
      <c r="D5" s="462"/>
      <c r="E5" s="463"/>
      <c r="F5" s="205"/>
      <c r="G5" s="205"/>
      <c r="H5" s="205"/>
      <c r="I5" s="205"/>
      <c r="J5" s="205"/>
      <c r="K5" s="205"/>
      <c r="L5" s="205"/>
      <c r="M5" s="205"/>
      <c r="N5" s="205"/>
      <c r="O5" s="205"/>
      <c r="P5" s="205"/>
      <c r="Q5" s="205"/>
      <c r="R5" s="205"/>
      <c r="S5" s="205"/>
      <c r="T5" s="205"/>
      <c r="U5" s="205"/>
      <c r="V5" s="205"/>
      <c r="W5" s="205"/>
      <c r="X5" s="205"/>
      <c r="Y5" s="205"/>
    </row>
    <row r="6" spans="1:25" ht="12" customHeight="1" x14ac:dyDescent="0.2">
      <c r="A6" s="278"/>
      <c r="B6" s="279"/>
      <c r="C6" s="280"/>
      <c r="D6" s="281"/>
      <c r="E6" s="281"/>
      <c r="F6" s="205"/>
      <c r="G6" s="205"/>
      <c r="H6" s="205"/>
      <c r="I6" s="205"/>
      <c r="J6" s="205"/>
      <c r="K6" s="205"/>
      <c r="L6" s="205"/>
      <c r="M6" s="205"/>
      <c r="N6" s="205"/>
      <c r="O6" s="205"/>
      <c r="P6" s="205"/>
      <c r="Q6" s="205"/>
      <c r="R6" s="205"/>
      <c r="S6" s="205"/>
      <c r="T6" s="205"/>
      <c r="U6" s="205"/>
      <c r="V6" s="205"/>
      <c r="W6" s="205"/>
      <c r="X6" s="205"/>
      <c r="Y6" s="205"/>
    </row>
    <row r="7" spans="1:25" ht="12" customHeight="1" x14ac:dyDescent="0.2">
      <c r="A7" s="282" t="s">
        <v>225</v>
      </c>
      <c r="B7" s="283"/>
      <c r="C7" s="283"/>
      <c r="D7" s="284"/>
      <c r="E7" s="285"/>
      <c r="F7" s="205"/>
      <c r="G7" s="205"/>
      <c r="H7" s="205"/>
      <c r="I7" s="205"/>
      <c r="J7" s="205"/>
      <c r="K7" s="205"/>
      <c r="L7" s="205"/>
      <c r="M7" s="205"/>
      <c r="N7" s="205"/>
      <c r="O7" s="205"/>
      <c r="P7" s="205"/>
      <c r="Q7" s="205"/>
      <c r="R7" s="205"/>
      <c r="S7" s="205"/>
      <c r="T7" s="205"/>
      <c r="U7" s="205"/>
      <c r="V7" s="205"/>
      <c r="W7" s="205"/>
      <c r="X7" s="205"/>
      <c r="Y7" s="205"/>
    </row>
    <row r="8" spans="1:25" ht="12" customHeight="1" x14ac:dyDescent="0.2">
      <c r="A8" s="607" t="s">
        <v>344</v>
      </c>
      <c r="B8" s="462"/>
      <c r="C8" s="462"/>
      <c r="D8" s="463"/>
      <c r="E8" s="286"/>
      <c r="F8" s="205"/>
      <c r="G8" s="205"/>
      <c r="H8" s="205"/>
      <c r="I8" s="205"/>
      <c r="J8" s="205"/>
      <c r="K8" s="205"/>
      <c r="L8" s="205"/>
      <c r="M8" s="205"/>
      <c r="N8" s="205"/>
      <c r="O8" s="205"/>
      <c r="P8" s="205"/>
      <c r="Q8" s="205"/>
      <c r="R8" s="205"/>
      <c r="S8" s="205"/>
      <c r="T8" s="205"/>
      <c r="U8" s="205"/>
      <c r="V8" s="205"/>
      <c r="W8" s="205"/>
      <c r="X8" s="205"/>
      <c r="Y8" s="205"/>
    </row>
    <row r="9" spans="1:25" ht="12" customHeight="1" x14ac:dyDescent="0.2">
      <c r="A9" s="287"/>
      <c r="B9" s="288"/>
      <c r="C9" s="288"/>
      <c r="D9" s="288"/>
      <c r="E9" s="288"/>
      <c r="F9" s="288"/>
      <c r="G9" s="281"/>
      <c r="H9" s="205"/>
      <c r="I9" s="205"/>
      <c r="J9" s="205"/>
      <c r="K9" s="205"/>
      <c r="L9" s="205"/>
      <c r="M9" s="205"/>
      <c r="N9" s="205"/>
      <c r="O9" s="205"/>
      <c r="P9" s="205"/>
      <c r="Q9" s="205"/>
      <c r="R9" s="205"/>
      <c r="S9" s="205"/>
      <c r="T9" s="205"/>
      <c r="U9" s="205"/>
      <c r="V9" s="205"/>
      <c r="W9" s="205"/>
      <c r="X9" s="205"/>
      <c r="Y9" s="205"/>
    </row>
    <row r="10" spans="1:25" ht="12" customHeight="1" x14ac:dyDescent="0.2">
      <c r="A10" s="289" t="s">
        <v>226</v>
      </c>
      <c r="B10" s="290">
        <v>200</v>
      </c>
      <c r="C10" s="291" t="s">
        <v>227</v>
      </c>
      <c r="D10" s="288"/>
      <c r="E10" s="288"/>
      <c r="F10" s="288"/>
      <c r="G10" s="281"/>
      <c r="H10" s="205"/>
      <c r="I10" s="205"/>
      <c r="J10" s="205"/>
      <c r="K10" s="205"/>
      <c r="L10" s="205"/>
      <c r="M10" s="205"/>
      <c r="N10" s="205"/>
      <c r="O10" s="205"/>
      <c r="P10" s="205"/>
      <c r="Q10" s="205"/>
      <c r="R10" s="205"/>
      <c r="S10" s="205"/>
      <c r="T10" s="205"/>
      <c r="U10" s="205"/>
      <c r="V10" s="205"/>
      <c r="W10" s="205"/>
      <c r="X10" s="205"/>
      <c r="Y10" s="205"/>
    </row>
    <row r="11" spans="1:25" ht="12" customHeight="1" x14ac:dyDescent="0.2">
      <c r="A11" s="287"/>
      <c r="B11" s="288"/>
      <c r="C11" s="288"/>
      <c r="D11" s="288"/>
      <c r="E11" s="288"/>
      <c r="F11" s="281"/>
      <c r="G11" s="281"/>
      <c r="H11" s="205"/>
      <c r="I11" s="205"/>
      <c r="J11" s="205"/>
      <c r="K11" s="205"/>
      <c r="L11" s="205"/>
      <c r="M11" s="205"/>
      <c r="N11" s="205"/>
      <c r="O11" s="205"/>
      <c r="P11" s="205"/>
      <c r="Q11" s="205"/>
      <c r="R11" s="205"/>
      <c r="S11" s="205"/>
      <c r="T11" s="205"/>
      <c r="U11" s="205"/>
      <c r="V11" s="205"/>
      <c r="W11" s="205"/>
      <c r="X11" s="205"/>
      <c r="Y11" s="205"/>
    </row>
    <row r="12" spans="1:25" ht="12" customHeight="1" x14ac:dyDescent="0.2">
      <c r="A12" s="292" t="s">
        <v>228</v>
      </c>
      <c r="B12" s="288"/>
      <c r="C12" s="288"/>
      <c r="D12" s="288"/>
      <c r="E12" s="288"/>
      <c r="F12" s="281"/>
      <c r="G12" s="281"/>
      <c r="H12" s="205"/>
      <c r="I12" s="205"/>
      <c r="J12" s="205"/>
      <c r="K12" s="205"/>
      <c r="L12" s="205"/>
      <c r="M12" s="205"/>
      <c r="N12" s="205"/>
      <c r="O12" s="205"/>
      <c r="P12" s="205"/>
      <c r="Q12" s="205"/>
      <c r="R12" s="205"/>
      <c r="S12" s="205"/>
      <c r="T12" s="205"/>
      <c r="U12" s="205"/>
      <c r="V12" s="205"/>
      <c r="W12" s="205"/>
      <c r="X12" s="205"/>
      <c r="Y12" s="205"/>
    </row>
    <row r="13" spans="1:25" ht="12" customHeight="1" x14ac:dyDescent="0.2">
      <c r="A13" s="278"/>
      <c r="B13" s="293"/>
      <c r="C13" s="280"/>
      <c r="D13" s="281"/>
      <c r="E13" s="294" t="s">
        <v>229</v>
      </c>
      <c r="F13" s="281"/>
      <c r="G13" s="281"/>
      <c r="H13" s="205"/>
      <c r="I13" s="205"/>
      <c r="J13" s="205"/>
      <c r="K13" s="205"/>
      <c r="L13" s="205"/>
      <c r="M13" s="205"/>
      <c r="N13" s="205"/>
      <c r="O13" s="205"/>
      <c r="P13" s="205"/>
      <c r="Q13" s="205"/>
      <c r="R13" s="205"/>
      <c r="S13" s="205"/>
      <c r="T13" s="205"/>
      <c r="U13" s="205"/>
      <c r="V13" s="205"/>
      <c r="W13" s="205"/>
      <c r="X13" s="205"/>
      <c r="Y13" s="205"/>
    </row>
    <row r="14" spans="1:25" ht="12" customHeight="1" x14ac:dyDescent="0.2">
      <c r="A14" s="295" t="s">
        <v>230</v>
      </c>
      <c r="B14" s="296" t="s">
        <v>65</v>
      </c>
      <c r="C14" s="297" t="s">
        <v>231</v>
      </c>
      <c r="D14" s="298" t="s">
        <v>232</v>
      </c>
      <c r="E14" s="299" t="s">
        <v>233</v>
      </c>
      <c r="F14" s="281"/>
      <c r="G14" s="281"/>
      <c r="H14" s="205"/>
      <c r="I14" s="205"/>
      <c r="J14" s="205"/>
      <c r="K14" s="205"/>
      <c r="L14" s="205"/>
      <c r="M14" s="205"/>
      <c r="N14" s="205"/>
      <c r="O14" s="205"/>
      <c r="P14" s="205"/>
      <c r="Q14" s="205"/>
      <c r="R14" s="205"/>
      <c r="S14" s="205"/>
      <c r="T14" s="205"/>
      <c r="U14" s="205"/>
      <c r="V14" s="205"/>
      <c r="W14" s="205"/>
      <c r="X14" s="205"/>
      <c r="Y14" s="205"/>
    </row>
    <row r="15" spans="1:25" ht="12" customHeight="1" x14ac:dyDescent="0.2">
      <c r="A15" s="300" t="s">
        <v>345</v>
      </c>
      <c r="B15" s="301"/>
      <c r="C15" s="302" t="e">
        <f t="shared" ref="C15:C16" si="0">D15/$D$17</f>
        <v>#REF!</v>
      </c>
      <c r="D15" s="303" t="e">
        <f>(#REF!/B10)*2</f>
        <v>#REF!</v>
      </c>
      <c r="E15" s="304" t="s">
        <v>346</v>
      </c>
      <c r="F15" s="205"/>
      <c r="G15" s="205"/>
      <c r="H15" s="205"/>
      <c r="I15" s="205"/>
      <c r="J15" s="205"/>
      <c r="K15" s="205"/>
      <c r="L15" s="205"/>
      <c r="M15" s="205"/>
      <c r="N15" s="205"/>
      <c r="O15" s="205"/>
      <c r="P15" s="205"/>
      <c r="Q15" s="205"/>
      <c r="R15" s="205"/>
      <c r="S15" s="205"/>
      <c r="T15" s="205"/>
      <c r="U15" s="205"/>
      <c r="V15" s="205"/>
      <c r="W15" s="205"/>
      <c r="X15" s="205"/>
      <c r="Y15" s="205"/>
    </row>
    <row r="16" spans="1:25" ht="12" customHeight="1" x14ac:dyDescent="0.2">
      <c r="A16" s="300" t="s">
        <v>236</v>
      </c>
      <c r="B16" s="301"/>
      <c r="C16" s="302" t="e">
        <f t="shared" si="0"/>
        <v>#REF!</v>
      </c>
      <c r="D16" s="305" t="e">
        <f>(D15/25)*5</f>
        <v>#REF!</v>
      </c>
      <c r="E16" s="304" t="s">
        <v>237</v>
      </c>
      <c r="F16" s="205"/>
      <c r="G16" s="205"/>
      <c r="H16" s="205"/>
      <c r="I16" s="205"/>
      <c r="J16" s="205"/>
      <c r="K16" s="205"/>
      <c r="L16" s="205"/>
      <c r="M16" s="205"/>
      <c r="N16" s="205"/>
      <c r="O16" s="205"/>
      <c r="P16" s="205"/>
      <c r="Q16" s="205"/>
      <c r="R16" s="205"/>
      <c r="S16" s="205"/>
      <c r="T16" s="205"/>
      <c r="U16" s="205"/>
      <c r="V16" s="205"/>
      <c r="W16" s="205"/>
      <c r="X16" s="205"/>
      <c r="Y16" s="205"/>
    </row>
    <row r="17" spans="1:25" ht="12" customHeight="1" x14ac:dyDescent="0.2">
      <c r="A17" s="306" t="s">
        <v>238</v>
      </c>
      <c r="B17" s="307"/>
      <c r="C17" s="308">
        <v>1</v>
      </c>
      <c r="D17" s="309" t="e">
        <f>SUM(D15:D16)</f>
        <v>#REF!</v>
      </c>
      <c r="E17" s="310"/>
      <c r="F17" s="205"/>
      <c r="G17" s="205"/>
      <c r="H17" s="205"/>
      <c r="I17" s="205"/>
      <c r="J17" s="205"/>
      <c r="K17" s="205"/>
      <c r="L17" s="205"/>
      <c r="M17" s="205"/>
      <c r="N17" s="205"/>
      <c r="O17" s="205"/>
      <c r="P17" s="205"/>
      <c r="Q17" s="205"/>
      <c r="R17" s="205"/>
      <c r="S17" s="205"/>
      <c r="T17" s="205"/>
      <c r="U17" s="205"/>
      <c r="V17" s="205"/>
      <c r="W17" s="205"/>
      <c r="X17" s="205"/>
      <c r="Y17" s="205"/>
    </row>
    <row r="18" spans="1:25" ht="12" customHeight="1" x14ac:dyDescent="0.2">
      <c r="A18" s="311"/>
      <c r="B18" s="312"/>
      <c r="C18" s="313"/>
      <c r="D18" s="314"/>
      <c r="E18" s="315"/>
      <c r="F18" s="205"/>
      <c r="G18" s="205"/>
      <c r="H18" s="205"/>
      <c r="I18" s="205"/>
      <c r="J18" s="205"/>
      <c r="K18" s="205"/>
      <c r="L18" s="205"/>
      <c r="M18" s="205"/>
      <c r="N18" s="205"/>
      <c r="O18" s="205"/>
      <c r="P18" s="205"/>
      <c r="Q18" s="205"/>
      <c r="R18" s="205"/>
      <c r="S18" s="205"/>
      <c r="T18" s="205"/>
      <c r="U18" s="205"/>
      <c r="V18" s="205"/>
      <c r="W18" s="205"/>
      <c r="X18" s="205"/>
      <c r="Y18" s="205"/>
    </row>
    <row r="19" spans="1:25" ht="12" customHeight="1" x14ac:dyDescent="0.2">
      <c r="A19" s="316" t="s">
        <v>239</v>
      </c>
      <c r="B19" s="312"/>
      <c r="C19" s="313"/>
      <c r="D19" s="314"/>
      <c r="E19" s="315"/>
      <c r="F19" s="205"/>
      <c r="G19" s="205"/>
      <c r="H19" s="205"/>
      <c r="I19" s="205"/>
      <c r="J19" s="205"/>
      <c r="K19" s="205"/>
      <c r="L19" s="205"/>
      <c r="M19" s="205"/>
      <c r="N19" s="205"/>
      <c r="O19" s="205"/>
      <c r="P19" s="205"/>
      <c r="Q19" s="205"/>
      <c r="R19" s="205"/>
      <c r="S19" s="205"/>
      <c r="T19" s="205"/>
      <c r="U19" s="205"/>
      <c r="V19" s="205"/>
      <c r="W19" s="205"/>
      <c r="X19" s="205"/>
      <c r="Y19" s="205"/>
    </row>
    <row r="20" spans="1:25" ht="12" customHeight="1" x14ac:dyDescent="0.2">
      <c r="A20" s="316"/>
      <c r="B20" s="312"/>
      <c r="C20" s="313"/>
      <c r="D20" s="314"/>
      <c r="E20" s="315"/>
      <c r="F20" s="205"/>
      <c r="G20" s="205"/>
      <c r="H20" s="205"/>
      <c r="I20" s="205"/>
      <c r="J20" s="205"/>
      <c r="K20" s="205"/>
      <c r="L20" s="205"/>
      <c r="M20" s="205"/>
      <c r="N20" s="205"/>
      <c r="O20" s="205"/>
      <c r="P20" s="205"/>
      <c r="Q20" s="205"/>
      <c r="R20" s="205"/>
      <c r="S20" s="205"/>
      <c r="T20" s="205"/>
      <c r="U20" s="205"/>
      <c r="V20" s="205"/>
      <c r="W20" s="205"/>
      <c r="X20" s="205"/>
      <c r="Y20" s="205"/>
    </row>
    <row r="21" spans="1:25" ht="12" customHeight="1" x14ac:dyDescent="0.2">
      <c r="A21" s="317" t="s">
        <v>240</v>
      </c>
      <c r="B21" s="318"/>
      <c r="C21" s="313"/>
      <c r="D21" s="314"/>
      <c r="E21" s="315"/>
      <c r="F21" s="205"/>
      <c r="G21" s="205"/>
      <c r="H21" s="205"/>
      <c r="I21" s="205"/>
      <c r="J21" s="205"/>
      <c r="K21" s="205"/>
      <c r="L21" s="205"/>
      <c r="M21" s="205"/>
      <c r="N21" s="205"/>
      <c r="O21" s="205"/>
      <c r="P21" s="205"/>
      <c r="Q21" s="205"/>
      <c r="R21" s="205"/>
      <c r="S21" s="205"/>
      <c r="T21" s="205"/>
      <c r="U21" s="205"/>
      <c r="V21" s="205"/>
      <c r="W21" s="205"/>
      <c r="X21" s="205"/>
      <c r="Y21" s="205"/>
    </row>
    <row r="22" spans="1:25" ht="12" customHeight="1" x14ac:dyDescent="0.2">
      <c r="A22" s="319"/>
      <c r="B22" s="318"/>
      <c r="C22" s="313"/>
      <c r="D22" s="314"/>
      <c r="E22" s="294" t="s">
        <v>229</v>
      </c>
      <c r="F22" s="205"/>
      <c r="G22" s="205"/>
      <c r="H22" s="205"/>
      <c r="I22" s="205"/>
      <c r="J22" s="205"/>
      <c r="K22" s="205"/>
      <c r="L22" s="205"/>
      <c r="M22" s="205"/>
      <c r="N22" s="205"/>
      <c r="O22" s="205"/>
      <c r="P22" s="205"/>
      <c r="Q22" s="205"/>
      <c r="R22" s="205"/>
      <c r="S22" s="205"/>
      <c r="T22" s="205"/>
      <c r="U22" s="205"/>
      <c r="V22" s="205"/>
      <c r="W22" s="205"/>
      <c r="X22" s="205"/>
      <c r="Y22" s="205"/>
    </row>
    <row r="23" spans="1:25" ht="12" customHeight="1" x14ac:dyDescent="0.2">
      <c r="A23" s="218" t="s">
        <v>241</v>
      </c>
      <c r="B23" s="320" t="s">
        <v>65</v>
      </c>
      <c r="C23" s="297" t="s">
        <v>231</v>
      </c>
      <c r="D23" s="321" t="s">
        <v>232</v>
      </c>
      <c r="E23" s="299" t="s">
        <v>233</v>
      </c>
      <c r="F23" s="205"/>
      <c r="G23" s="205"/>
      <c r="H23" s="205"/>
      <c r="I23" s="205"/>
      <c r="J23" s="205"/>
      <c r="K23" s="205"/>
      <c r="L23" s="205"/>
      <c r="M23" s="205"/>
      <c r="N23" s="205"/>
      <c r="O23" s="205"/>
      <c r="P23" s="205"/>
      <c r="Q23" s="205"/>
      <c r="R23" s="205"/>
      <c r="S23" s="205"/>
      <c r="T23" s="205"/>
      <c r="U23" s="205"/>
      <c r="V23" s="205"/>
      <c r="W23" s="205"/>
      <c r="X23" s="205"/>
      <c r="Y23" s="205"/>
    </row>
    <row r="24" spans="1:25" ht="12" customHeight="1" x14ac:dyDescent="0.2">
      <c r="A24" s="322" t="s">
        <v>68</v>
      </c>
      <c r="B24" s="323" t="e">
        <f t="shared" ref="B24:B32" si="1">#REF!</f>
        <v>#REF!</v>
      </c>
      <c r="C24" s="324" t="e">
        <f t="shared" ref="C24:C32" si="2">D24/$D$17</f>
        <v>#REF!</v>
      </c>
      <c r="D24" s="325" t="e">
        <f>D17*B24/100</f>
        <v>#REF!</v>
      </c>
      <c r="E24" s="326" t="s">
        <v>373</v>
      </c>
      <c r="F24" s="205"/>
      <c r="G24" s="205"/>
      <c r="H24" s="205"/>
      <c r="I24" s="205"/>
      <c r="J24" s="205"/>
      <c r="K24" s="205"/>
      <c r="L24" s="205"/>
      <c r="M24" s="205"/>
      <c r="N24" s="205"/>
      <c r="O24" s="205"/>
      <c r="P24" s="205"/>
      <c r="Q24" s="205"/>
      <c r="R24" s="205"/>
      <c r="S24" s="205"/>
      <c r="T24" s="205"/>
      <c r="U24" s="205"/>
      <c r="V24" s="205"/>
      <c r="W24" s="205"/>
      <c r="X24" s="205"/>
      <c r="Y24" s="205"/>
    </row>
    <row r="25" spans="1:25" ht="12" customHeight="1" x14ac:dyDescent="0.2">
      <c r="A25" s="327" t="s">
        <v>243</v>
      </c>
      <c r="B25" s="323" t="e">
        <f t="shared" si="1"/>
        <v>#REF!</v>
      </c>
      <c r="C25" s="324" t="e">
        <f t="shared" si="2"/>
        <v>#REF!</v>
      </c>
      <c r="D25" s="325" t="e">
        <f>D17*B25/100</f>
        <v>#REF!</v>
      </c>
      <c r="E25" s="326" t="s">
        <v>374</v>
      </c>
      <c r="F25" s="205"/>
      <c r="G25" s="205"/>
      <c r="H25" s="205"/>
      <c r="I25" s="205"/>
      <c r="J25" s="205"/>
      <c r="K25" s="205"/>
      <c r="L25" s="205"/>
      <c r="M25" s="205"/>
      <c r="N25" s="205"/>
      <c r="O25" s="205"/>
      <c r="P25" s="205"/>
      <c r="Q25" s="205"/>
      <c r="R25" s="205"/>
      <c r="S25" s="205"/>
      <c r="T25" s="205"/>
      <c r="U25" s="205"/>
      <c r="V25" s="205"/>
      <c r="W25" s="205"/>
      <c r="X25" s="205"/>
      <c r="Y25" s="205"/>
    </row>
    <row r="26" spans="1:25" ht="12" customHeight="1" x14ac:dyDescent="0.2">
      <c r="A26" s="327" t="s">
        <v>74</v>
      </c>
      <c r="B26" s="323" t="e">
        <f t="shared" si="1"/>
        <v>#REF!</v>
      </c>
      <c r="C26" s="324" t="e">
        <f t="shared" si="2"/>
        <v>#REF!</v>
      </c>
      <c r="D26" s="325" t="e">
        <f>D17*B26/100</f>
        <v>#REF!</v>
      </c>
      <c r="E26" s="326" t="s">
        <v>245</v>
      </c>
      <c r="F26" s="205"/>
      <c r="G26" s="205"/>
      <c r="H26" s="205"/>
      <c r="I26" s="205"/>
      <c r="J26" s="205"/>
      <c r="K26" s="205"/>
      <c r="L26" s="205"/>
      <c r="M26" s="205"/>
      <c r="N26" s="205"/>
      <c r="O26" s="205"/>
      <c r="P26" s="205"/>
      <c r="Q26" s="205"/>
      <c r="R26" s="205"/>
      <c r="S26" s="205"/>
      <c r="T26" s="205"/>
      <c r="U26" s="205"/>
      <c r="V26" s="205"/>
      <c r="W26" s="205"/>
      <c r="X26" s="205"/>
      <c r="Y26" s="205"/>
    </row>
    <row r="27" spans="1:25" ht="12" customHeight="1" x14ac:dyDescent="0.2">
      <c r="A27" s="327" t="s">
        <v>246</v>
      </c>
      <c r="B27" s="323" t="e">
        <f t="shared" si="1"/>
        <v>#REF!</v>
      </c>
      <c r="C27" s="324" t="e">
        <f t="shared" si="2"/>
        <v>#REF!</v>
      </c>
      <c r="D27" s="325" t="e">
        <f>D17*B27/100</f>
        <v>#REF!</v>
      </c>
      <c r="E27" s="326" t="s">
        <v>375</v>
      </c>
      <c r="F27" s="205"/>
      <c r="G27" s="205"/>
      <c r="H27" s="205"/>
      <c r="I27" s="205"/>
      <c r="J27" s="205"/>
      <c r="K27" s="205"/>
      <c r="L27" s="205"/>
      <c r="M27" s="205"/>
      <c r="N27" s="205"/>
      <c r="O27" s="205"/>
      <c r="P27" s="205"/>
      <c r="Q27" s="205"/>
      <c r="R27" s="205"/>
      <c r="S27" s="205"/>
      <c r="T27" s="205"/>
      <c r="U27" s="205"/>
      <c r="V27" s="205"/>
      <c r="W27" s="205"/>
      <c r="X27" s="205"/>
      <c r="Y27" s="205"/>
    </row>
    <row r="28" spans="1:25" ht="12" customHeight="1" x14ac:dyDescent="0.2">
      <c r="A28" s="327" t="s">
        <v>80</v>
      </c>
      <c r="B28" s="323" t="e">
        <f t="shared" si="1"/>
        <v>#REF!</v>
      </c>
      <c r="C28" s="324" t="e">
        <f t="shared" si="2"/>
        <v>#REF!</v>
      </c>
      <c r="D28" s="325" t="e">
        <f>D17*B28/100</f>
        <v>#REF!</v>
      </c>
      <c r="E28" s="326" t="s">
        <v>376</v>
      </c>
      <c r="F28" s="205"/>
      <c r="G28" s="205"/>
      <c r="H28" s="205"/>
      <c r="I28" s="205"/>
      <c r="J28" s="205"/>
      <c r="K28" s="205"/>
      <c r="L28" s="205"/>
      <c r="M28" s="205"/>
      <c r="N28" s="205"/>
      <c r="O28" s="205"/>
      <c r="P28" s="205"/>
      <c r="Q28" s="205"/>
      <c r="R28" s="205"/>
      <c r="S28" s="205"/>
      <c r="T28" s="205"/>
      <c r="U28" s="205"/>
      <c r="V28" s="205"/>
      <c r="W28" s="205"/>
      <c r="X28" s="205"/>
      <c r="Y28" s="205"/>
    </row>
    <row r="29" spans="1:25" ht="12" customHeight="1" x14ac:dyDescent="0.2">
      <c r="A29" s="327" t="s">
        <v>83</v>
      </c>
      <c r="B29" s="323" t="e">
        <f t="shared" si="1"/>
        <v>#REF!</v>
      </c>
      <c r="C29" s="324" t="e">
        <f t="shared" si="2"/>
        <v>#REF!</v>
      </c>
      <c r="D29" s="325" t="e">
        <f>D17*B29/100</f>
        <v>#REF!</v>
      </c>
      <c r="E29" s="326" t="s">
        <v>377</v>
      </c>
      <c r="F29" s="205"/>
      <c r="G29" s="205"/>
      <c r="H29" s="205"/>
      <c r="I29" s="205"/>
      <c r="J29" s="205"/>
      <c r="K29" s="205"/>
      <c r="L29" s="205"/>
      <c r="M29" s="205"/>
      <c r="N29" s="205"/>
      <c r="O29" s="205"/>
      <c r="P29" s="205"/>
      <c r="Q29" s="205"/>
      <c r="R29" s="205"/>
      <c r="S29" s="205"/>
      <c r="T29" s="205"/>
      <c r="U29" s="205"/>
      <c r="V29" s="205"/>
      <c r="W29" s="205"/>
      <c r="X29" s="205"/>
      <c r="Y29" s="205"/>
    </row>
    <row r="30" spans="1:25" ht="12" customHeight="1" x14ac:dyDescent="0.2">
      <c r="A30" s="327" t="s">
        <v>250</v>
      </c>
      <c r="B30" s="323" t="e">
        <f t="shared" si="1"/>
        <v>#REF!</v>
      </c>
      <c r="C30" s="324" t="e">
        <f t="shared" si="2"/>
        <v>#REF!</v>
      </c>
      <c r="D30" s="325" t="e">
        <f>D17*B30/100</f>
        <v>#REF!</v>
      </c>
      <c r="E30" s="326" t="s">
        <v>378</v>
      </c>
      <c r="F30" s="205"/>
      <c r="G30" s="205"/>
      <c r="H30" s="205"/>
      <c r="I30" s="205"/>
      <c r="J30" s="205"/>
      <c r="K30" s="205"/>
      <c r="L30" s="205"/>
      <c r="M30" s="205"/>
      <c r="N30" s="205"/>
      <c r="O30" s="205"/>
      <c r="P30" s="205"/>
      <c r="Q30" s="205"/>
      <c r="R30" s="205"/>
      <c r="S30" s="205"/>
      <c r="T30" s="205"/>
      <c r="U30" s="205"/>
      <c r="V30" s="205"/>
      <c r="W30" s="205"/>
      <c r="X30" s="205"/>
      <c r="Y30" s="205"/>
    </row>
    <row r="31" spans="1:25" ht="33" customHeight="1" x14ac:dyDescent="0.2">
      <c r="A31" s="327" t="s">
        <v>91</v>
      </c>
      <c r="B31" s="323" t="e">
        <f t="shared" si="1"/>
        <v>#REF!</v>
      </c>
      <c r="C31" s="324" t="e">
        <f t="shared" si="2"/>
        <v>#REF!</v>
      </c>
      <c r="D31" s="325" t="e">
        <f>D17*B31/100</f>
        <v>#REF!</v>
      </c>
      <c r="E31" s="326" t="s">
        <v>379</v>
      </c>
      <c r="F31" s="205"/>
      <c r="G31" s="205"/>
      <c r="H31" s="205"/>
      <c r="I31" s="205"/>
      <c r="J31" s="205"/>
      <c r="K31" s="205"/>
      <c r="L31" s="205"/>
      <c r="M31" s="205"/>
      <c r="N31" s="205"/>
      <c r="O31" s="205"/>
      <c r="P31" s="205"/>
      <c r="Q31" s="205"/>
      <c r="R31" s="205"/>
      <c r="S31" s="205"/>
      <c r="T31" s="205"/>
      <c r="U31" s="205"/>
      <c r="V31" s="205"/>
      <c r="W31" s="205"/>
      <c r="X31" s="205"/>
      <c r="Y31" s="205"/>
    </row>
    <row r="32" spans="1:25" ht="12" customHeight="1" x14ac:dyDescent="0.2">
      <c r="A32" s="328" t="s">
        <v>253</v>
      </c>
      <c r="B32" s="323" t="e">
        <f t="shared" si="1"/>
        <v>#REF!</v>
      </c>
      <c r="C32" s="324" t="e">
        <f t="shared" si="2"/>
        <v>#REF!</v>
      </c>
      <c r="D32" s="325" t="e">
        <f>D17*B32/100</f>
        <v>#REF!</v>
      </c>
      <c r="E32" s="329"/>
      <c r="F32" s="205"/>
      <c r="G32" s="205"/>
      <c r="H32" s="205"/>
      <c r="I32" s="205"/>
      <c r="J32" s="205"/>
      <c r="K32" s="205"/>
      <c r="L32" s="205"/>
      <c r="M32" s="205"/>
      <c r="N32" s="205"/>
      <c r="O32" s="205"/>
      <c r="P32" s="205"/>
      <c r="Q32" s="205"/>
      <c r="R32" s="205"/>
      <c r="S32" s="205"/>
      <c r="T32" s="205"/>
      <c r="U32" s="205"/>
      <c r="V32" s="205"/>
      <c r="W32" s="205"/>
      <c r="X32" s="205"/>
      <c r="Y32" s="205"/>
    </row>
    <row r="33" spans="1:25" ht="12" customHeight="1" x14ac:dyDescent="0.2">
      <c r="A33" s="330" t="s">
        <v>254</v>
      </c>
      <c r="B33" s="331" t="e">
        <f t="shared" ref="B33:D33" si="3">SUM(B24:B32)</f>
        <v>#REF!</v>
      </c>
      <c r="C33" s="308" t="e">
        <f t="shared" si="3"/>
        <v>#REF!</v>
      </c>
      <c r="D33" s="309" t="e">
        <f t="shared" si="3"/>
        <v>#REF!</v>
      </c>
      <c r="E33" s="332" t="s">
        <v>255</v>
      </c>
      <c r="F33" s="205"/>
      <c r="G33" s="205"/>
      <c r="H33" s="205"/>
      <c r="I33" s="205"/>
      <c r="J33" s="205"/>
      <c r="K33" s="205"/>
      <c r="L33" s="205"/>
      <c r="M33" s="205"/>
      <c r="N33" s="205"/>
      <c r="O33" s="205"/>
      <c r="P33" s="205"/>
      <c r="Q33" s="205"/>
      <c r="R33" s="205"/>
      <c r="S33" s="205"/>
      <c r="T33" s="205"/>
      <c r="U33" s="205"/>
      <c r="V33" s="205"/>
      <c r="W33" s="205"/>
      <c r="X33" s="205"/>
      <c r="Y33" s="205"/>
    </row>
    <row r="34" spans="1:25" ht="12" customHeight="1" x14ac:dyDescent="0.2">
      <c r="A34" s="311"/>
      <c r="B34" s="312"/>
      <c r="C34" s="313"/>
      <c r="D34" s="314"/>
      <c r="E34" s="315"/>
      <c r="F34" s="205"/>
      <c r="G34" s="333"/>
      <c r="H34" s="205"/>
      <c r="I34" s="205"/>
      <c r="J34" s="205"/>
      <c r="K34" s="205"/>
      <c r="L34" s="205"/>
      <c r="M34" s="205"/>
      <c r="N34" s="205"/>
      <c r="O34" s="205"/>
      <c r="P34" s="205"/>
      <c r="Q34" s="205"/>
      <c r="R34" s="205"/>
      <c r="S34" s="205"/>
      <c r="T34" s="205"/>
      <c r="U34" s="205"/>
      <c r="V34" s="205"/>
      <c r="W34" s="205"/>
      <c r="X34" s="205"/>
      <c r="Y34" s="205"/>
    </row>
    <row r="35" spans="1:25" ht="12" customHeight="1" x14ac:dyDescent="0.2">
      <c r="A35" s="317" t="s">
        <v>256</v>
      </c>
      <c r="B35" s="312"/>
      <c r="C35" s="313"/>
      <c r="D35" s="314"/>
      <c r="E35" s="315"/>
      <c r="F35" s="205"/>
      <c r="G35" s="333"/>
      <c r="H35" s="205"/>
      <c r="I35" s="205"/>
      <c r="J35" s="205"/>
      <c r="K35" s="205"/>
      <c r="L35" s="205"/>
      <c r="M35" s="205"/>
      <c r="N35" s="205"/>
      <c r="O35" s="205"/>
      <c r="P35" s="205"/>
      <c r="Q35" s="205"/>
      <c r="R35" s="205"/>
      <c r="S35" s="205"/>
      <c r="T35" s="205"/>
      <c r="U35" s="205"/>
      <c r="V35" s="205"/>
      <c r="W35" s="205"/>
      <c r="X35" s="205"/>
      <c r="Y35" s="205"/>
    </row>
    <row r="36" spans="1:25" ht="12" customHeight="1" x14ac:dyDescent="0.2">
      <c r="A36" s="205"/>
      <c r="B36" s="312"/>
      <c r="C36" s="313"/>
      <c r="D36" s="314"/>
      <c r="E36" s="294" t="s">
        <v>229</v>
      </c>
      <c r="F36" s="205"/>
      <c r="G36" s="333"/>
      <c r="H36" s="205"/>
      <c r="I36" s="205"/>
      <c r="J36" s="205"/>
      <c r="K36" s="205"/>
      <c r="L36" s="205"/>
      <c r="M36" s="205"/>
      <c r="N36" s="205"/>
      <c r="O36" s="205"/>
      <c r="P36" s="205"/>
      <c r="Q36" s="205"/>
      <c r="R36" s="205"/>
      <c r="S36" s="205"/>
      <c r="T36" s="205"/>
      <c r="U36" s="205"/>
      <c r="V36" s="205"/>
      <c r="W36" s="205"/>
      <c r="X36" s="205"/>
      <c r="Y36" s="205"/>
    </row>
    <row r="37" spans="1:25" ht="12" customHeight="1" x14ac:dyDescent="0.2">
      <c r="A37" s="334" t="s">
        <v>257</v>
      </c>
      <c r="B37" s="335" t="s">
        <v>65</v>
      </c>
      <c r="C37" s="302" t="s">
        <v>231</v>
      </c>
      <c r="D37" s="336" t="s">
        <v>232</v>
      </c>
      <c r="E37" s="337" t="s">
        <v>233</v>
      </c>
      <c r="F37" s="205"/>
      <c r="G37" s="333"/>
      <c r="H37" s="205"/>
      <c r="I37" s="205"/>
      <c r="J37" s="205"/>
      <c r="K37" s="205"/>
      <c r="L37" s="205"/>
      <c r="M37" s="205"/>
      <c r="N37" s="205"/>
      <c r="O37" s="205"/>
      <c r="P37" s="205"/>
      <c r="Q37" s="205"/>
      <c r="R37" s="205"/>
      <c r="S37" s="205"/>
      <c r="T37" s="205"/>
      <c r="U37" s="205"/>
      <c r="V37" s="205"/>
      <c r="W37" s="205"/>
      <c r="X37" s="205"/>
      <c r="Y37" s="205"/>
    </row>
    <row r="38" spans="1:25" ht="12" customHeight="1" x14ac:dyDescent="0.2">
      <c r="A38" s="338" t="s">
        <v>258</v>
      </c>
      <c r="B38" s="323" t="e">
        <f t="shared" ref="B38:B39" si="4">#REF!</f>
        <v>#REF!</v>
      </c>
      <c r="C38" s="339" t="e">
        <f t="shared" ref="C38:C39" si="5">D38/$D$17</f>
        <v>#REF!</v>
      </c>
      <c r="D38" s="340" t="e">
        <f t="shared" ref="D38:D39" si="6">$D$17*B38/100</f>
        <v>#REF!</v>
      </c>
      <c r="E38" s="326" t="s">
        <v>380</v>
      </c>
      <c r="F38" s="205"/>
      <c r="G38" s="205"/>
      <c r="H38" s="205"/>
      <c r="I38" s="205"/>
      <c r="J38" s="205"/>
      <c r="K38" s="205"/>
      <c r="L38" s="205"/>
      <c r="M38" s="205"/>
      <c r="N38" s="205"/>
      <c r="O38" s="205"/>
      <c r="P38" s="205"/>
      <c r="Q38" s="205"/>
      <c r="R38" s="205"/>
      <c r="S38" s="205"/>
      <c r="T38" s="205"/>
      <c r="U38" s="205"/>
      <c r="V38" s="205"/>
      <c r="W38" s="205"/>
      <c r="X38" s="205"/>
      <c r="Y38" s="205"/>
    </row>
    <row r="39" spans="1:25" ht="12" customHeight="1" x14ac:dyDescent="0.2">
      <c r="A39" s="338" t="s">
        <v>260</v>
      </c>
      <c r="B39" s="323" t="e">
        <f t="shared" si="4"/>
        <v>#REF!</v>
      </c>
      <c r="C39" s="339" t="e">
        <f t="shared" si="5"/>
        <v>#REF!</v>
      </c>
      <c r="D39" s="340" t="e">
        <f t="shared" si="6"/>
        <v>#REF!</v>
      </c>
      <c r="E39" s="326" t="s">
        <v>381</v>
      </c>
      <c r="F39" s="205"/>
      <c r="G39" s="205"/>
      <c r="H39" s="205"/>
      <c r="I39" s="205"/>
      <c r="J39" s="205"/>
      <c r="K39" s="205"/>
      <c r="L39" s="205"/>
      <c r="M39" s="205"/>
      <c r="N39" s="205"/>
      <c r="O39" s="205"/>
      <c r="P39" s="205"/>
      <c r="Q39" s="205"/>
      <c r="R39" s="205"/>
      <c r="S39" s="205"/>
      <c r="T39" s="205"/>
      <c r="U39" s="205"/>
      <c r="V39" s="205"/>
      <c r="W39" s="205"/>
      <c r="X39" s="205"/>
      <c r="Y39" s="205"/>
    </row>
    <row r="40" spans="1:25" ht="12" customHeight="1" x14ac:dyDescent="0.2">
      <c r="A40" s="341" t="s">
        <v>102</v>
      </c>
      <c r="B40" s="323" t="e">
        <f>B38+B39</f>
        <v>#REF!</v>
      </c>
      <c r="C40" s="339" t="e">
        <f t="shared" ref="C40:D40" si="7">SUM(C38:C39)</f>
        <v>#REF!</v>
      </c>
      <c r="D40" s="340" t="e">
        <f t="shared" si="7"/>
        <v>#REF!</v>
      </c>
      <c r="E40" s="342"/>
      <c r="F40" s="205"/>
      <c r="G40" s="205"/>
      <c r="H40" s="205"/>
      <c r="I40" s="205"/>
      <c r="J40" s="205"/>
      <c r="K40" s="205"/>
      <c r="L40" s="205"/>
      <c r="M40" s="205"/>
      <c r="N40" s="205"/>
      <c r="O40" s="205"/>
      <c r="P40" s="205"/>
      <c r="Q40" s="205"/>
      <c r="R40" s="205"/>
      <c r="S40" s="205"/>
      <c r="T40" s="205"/>
      <c r="U40" s="205"/>
      <c r="V40" s="205"/>
      <c r="W40" s="205"/>
      <c r="X40" s="205"/>
      <c r="Y40" s="205"/>
    </row>
    <row r="41" spans="1:25" ht="25.5" customHeight="1" x14ac:dyDescent="0.2">
      <c r="A41" s="343" t="s">
        <v>262</v>
      </c>
      <c r="B41" s="323" t="e">
        <f>B40%*B33</f>
        <v>#REF!</v>
      </c>
      <c r="C41" s="339" t="e">
        <f>D41/$D$17</f>
        <v>#REF!</v>
      </c>
      <c r="D41" s="340" t="e">
        <f>D40*B33/100</f>
        <v>#REF!</v>
      </c>
      <c r="E41" s="344"/>
      <c r="F41" s="205"/>
      <c r="G41" s="205"/>
      <c r="H41" s="205"/>
      <c r="I41" s="205"/>
      <c r="J41" s="205"/>
      <c r="K41" s="205"/>
      <c r="L41" s="205"/>
      <c r="M41" s="205"/>
      <c r="N41" s="205"/>
      <c r="O41" s="205"/>
      <c r="P41" s="205"/>
      <c r="Q41" s="205"/>
      <c r="R41" s="205"/>
      <c r="S41" s="205"/>
      <c r="T41" s="205"/>
      <c r="U41" s="205"/>
      <c r="V41" s="205"/>
      <c r="W41" s="205"/>
      <c r="X41" s="205"/>
      <c r="Y41" s="205"/>
    </row>
    <row r="42" spans="1:25" ht="12" customHeight="1" x14ac:dyDescent="0.2">
      <c r="A42" s="330" t="s">
        <v>263</v>
      </c>
      <c r="B42" s="323" t="e">
        <f>B40+B41</f>
        <v>#REF!</v>
      </c>
      <c r="C42" s="345" t="e">
        <f>SUM(C40:C41)</f>
        <v>#REF!</v>
      </c>
      <c r="D42" s="346" t="e">
        <f>D40+D41</f>
        <v>#REF!</v>
      </c>
      <c r="E42" s="344"/>
      <c r="F42" s="205"/>
      <c r="G42" s="205"/>
      <c r="H42" s="205"/>
      <c r="I42" s="205"/>
      <c r="J42" s="205"/>
      <c r="K42" s="205"/>
      <c r="L42" s="205"/>
      <c r="M42" s="205"/>
      <c r="N42" s="205"/>
      <c r="O42" s="205"/>
      <c r="P42" s="205"/>
      <c r="Q42" s="205"/>
      <c r="R42" s="205"/>
      <c r="S42" s="205"/>
      <c r="T42" s="205"/>
      <c r="U42" s="205"/>
      <c r="V42" s="205"/>
      <c r="W42" s="205"/>
      <c r="X42" s="205"/>
      <c r="Y42" s="205"/>
    </row>
    <row r="43" spans="1:25" ht="12" customHeight="1" x14ac:dyDescent="0.2">
      <c r="A43" s="311"/>
      <c r="B43" s="312"/>
      <c r="C43" s="313"/>
      <c r="D43" s="314"/>
      <c r="E43" s="315"/>
      <c r="F43" s="205"/>
      <c r="G43" s="205"/>
      <c r="H43" s="205"/>
      <c r="I43" s="205"/>
      <c r="J43" s="205"/>
      <c r="K43" s="205"/>
      <c r="L43" s="205"/>
      <c r="M43" s="205"/>
      <c r="N43" s="205"/>
      <c r="O43" s="205"/>
      <c r="P43" s="205"/>
      <c r="Q43" s="205"/>
      <c r="R43" s="205"/>
      <c r="S43" s="205"/>
      <c r="T43" s="205"/>
      <c r="U43" s="205"/>
      <c r="V43" s="205"/>
      <c r="W43" s="205"/>
      <c r="X43" s="205"/>
      <c r="Y43" s="205"/>
    </row>
    <row r="44" spans="1:25" ht="12" customHeight="1" x14ac:dyDescent="0.2">
      <c r="A44" s="317" t="s">
        <v>264</v>
      </c>
      <c r="B44" s="312"/>
      <c r="C44" s="313"/>
      <c r="D44" s="314"/>
      <c r="E44" s="315"/>
      <c r="F44" s="205"/>
      <c r="G44" s="205"/>
      <c r="H44" s="205"/>
      <c r="I44" s="205"/>
      <c r="J44" s="205"/>
      <c r="K44" s="205"/>
      <c r="L44" s="205"/>
      <c r="M44" s="205"/>
      <c r="N44" s="205"/>
      <c r="O44" s="205"/>
      <c r="P44" s="205"/>
      <c r="Q44" s="205"/>
      <c r="R44" s="205"/>
      <c r="S44" s="205"/>
      <c r="T44" s="205"/>
      <c r="U44" s="205"/>
      <c r="V44" s="205"/>
      <c r="W44" s="205"/>
      <c r="X44" s="205"/>
      <c r="Y44" s="205"/>
    </row>
    <row r="45" spans="1:25" ht="12" customHeight="1" x14ac:dyDescent="0.2">
      <c r="A45" s="311"/>
      <c r="B45" s="347"/>
      <c r="C45" s="313"/>
      <c r="D45" s="314"/>
      <c r="E45" s="348" t="s">
        <v>229</v>
      </c>
      <c r="F45" s="205"/>
      <c r="G45" s="205"/>
      <c r="H45" s="205"/>
      <c r="I45" s="205"/>
      <c r="J45" s="205"/>
      <c r="K45" s="205"/>
      <c r="L45" s="205"/>
      <c r="M45" s="205"/>
      <c r="N45" s="205"/>
      <c r="O45" s="205"/>
      <c r="P45" s="205"/>
      <c r="Q45" s="205"/>
      <c r="R45" s="205"/>
      <c r="S45" s="205"/>
      <c r="T45" s="205"/>
      <c r="U45" s="205"/>
      <c r="V45" s="205"/>
      <c r="W45" s="205"/>
      <c r="X45" s="205"/>
      <c r="Y45" s="205"/>
    </row>
    <row r="46" spans="1:25" ht="12" customHeight="1" x14ac:dyDescent="0.2">
      <c r="A46" s="349" t="s">
        <v>265</v>
      </c>
      <c r="B46" s="350" t="s">
        <v>65</v>
      </c>
      <c r="C46" s="351" t="s">
        <v>231</v>
      </c>
      <c r="D46" s="352" t="s">
        <v>232</v>
      </c>
      <c r="E46" s="337" t="s">
        <v>233</v>
      </c>
      <c r="F46" s="205"/>
      <c r="G46" s="205"/>
      <c r="H46" s="205"/>
      <c r="I46" s="205"/>
      <c r="J46" s="205"/>
      <c r="K46" s="205"/>
      <c r="L46" s="205"/>
      <c r="M46" s="205"/>
      <c r="N46" s="205"/>
      <c r="O46" s="205"/>
      <c r="P46" s="205"/>
      <c r="Q46" s="205"/>
      <c r="R46" s="205"/>
      <c r="S46" s="205"/>
      <c r="T46" s="205"/>
      <c r="U46" s="205"/>
      <c r="V46" s="205"/>
      <c r="W46" s="205"/>
      <c r="X46" s="205"/>
      <c r="Y46" s="205"/>
    </row>
    <row r="47" spans="1:25" ht="12" customHeight="1" x14ac:dyDescent="0.2">
      <c r="A47" s="353" t="s">
        <v>266</v>
      </c>
      <c r="B47" s="323" t="e">
        <f>#REF!</f>
        <v>#REF!</v>
      </c>
      <c r="C47" s="339" t="e">
        <f t="shared" ref="C47:C48" si="8">D47/$D$17</f>
        <v>#REF!</v>
      </c>
      <c r="D47" s="340" t="e">
        <f>D17*B47/100</f>
        <v>#REF!</v>
      </c>
      <c r="E47" s="354" t="s">
        <v>267</v>
      </c>
      <c r="F47" s="205"/>
      <c r="G47" s="205"/>
      <c r="H47" s="205"/>
      <c r="I47" s="205"/>
      <c r="J47" s="205"/>
      <c r="K47" s="205"/>
      <c r="L47" s="205"/>
      <c r="M47" s="205"/>
      <c r="N47" s="205"/>
      <c r="O47" s="205"/>
      <c r="P47" s="205"/>
      <c r="Q47" s="205"/>
      <c r="R47" s="205"/>
      <c r="S47" s="205"/>
      <c r="T47" s="205"/>
      <c r="U47" s="205"/>
      <c r="V47" s="205"/>
      <c r="W47" s="205"/>
      <c r="X47" s="205"/>
      <c r="Y47" s="205"/>
    </row>
    <row r="48" spans="1:25" ht="12" customHeight="1" x14ac:dyDescent="0.2">
      <c r="A48" s="343" t="s">
        <v>268</v>
      </c>
      <c r="B48" s="323" t="e">
        <f>B47%*B33</f>
        <v>#REF!</v>
      </c>
      <c r="C48" s="339" t="e">
        <f t="shared" si="8"/>
        <v>#REF!</v>
      </c>
      <c r="D48" s="340" t="e">
        <f>D47*B33/100</f>
        <v>#REF!</v>
      </c>
      <c r="E48" s="354"/>
      <c r="F48" s="205"/>
      <c r="G48" s="205"/>
      <c r="H48" s="205"/>
      <c r="I48" s="205"/>
      <c r="J48" s="205"/>
      <c r="K48" s="205"/>
      <c r="L48" s="205"/>
      <c r="M48" s="205"/>
      <c r="N48" s="205"/>
      <c r="O48" s="205"/>
      <c r="P48" s="205"/>
      <c r="Q48" s="205"/>
      <c r="R48" s="205"/>
      <c r="S48" s="205"/>
      <c r="T48" s="205"/>
      <c r="U48" s="205"/>
      <c r="V48" s="205"/>
      <c r="W48" s="205"/>
      <c r="X48" s="205"/>
      <c r="Y48" s="205"/>
    </row>
    <row r="49" spans="1:25" ht="12" customHeight="1" x14ac:dyDescent="0.2">
      <c r="A49" s="330" t="s">
        <v>269</v>
      </c>
      <c r="B49" s="323" t="e">
        <f t="shared" ref="B49:D49" si="9">B47+B48</f>
        <v>#REF!</v>
      </c>
      <c r="C49" s="355" t="e">
        <f t="shared" si="9"/>
        <v>#REF!</v>
      </c>
      <c r="D49" s="346" t="e">
        <f t="shared" si="9"/>
        <v>#REF!</v>
      </c>
      <c r="E49" s="354"/>
      <c r="F49" s="205"/>
      <c r="G49" s="205"/>
      <c r="H49" s="205"/>
      <c r="I49" s="205"/>
      <c r="J49" s="205"/>
      <c r="K49" s="205"/>
      <c r="L49" s="205"/>
      <c r="M49" s="205"/>
      <c r="N49" s="205"/>
      <c r="O49" s="205"/>
      <c r="P49" s="205"/>
      <c r="Q49" s="205"/>
      <c r="R49" s="205"/>
      <c r="S49" s="205"/>
      <c r="T49" s="205"/>
      <c r="U49" s="205"/>
      <c r="V49" s="205"/>
      <c r="W49" s="205"/>
      <c r="X49" s="205"/>
      <c r="Y49" s="205"/>
    </row>
    <row r="50" spans="1:25" ht="12" customHeight="1" x14ac:dyDescent="0.2">
      <c r="A50" s="311"/>
      <c r="B50" s="312"/>
      <c r="C50" s="313"/>
      <c r="D50" s="314"/>
      <c r="E50" s="315"/>
      <c r="F50" s="205"/>
      <c r="G50" s="205"/>
      <c r="H50" s="205"/>
      <c r="I50" s="205"/>
      <c r="J50" s="205"/>
      <c r="K50" s="205"/>
      <c r="L50" s="205"/>
      <c r="M50" s="205"/>
      <c r="N50" s="205"/>
      <c r="O50" s="205"/>
      <c r="P50" s="205"/>
      <c r="Q50" s="205"/>
      <c r="R50" s="205"/>
      <c r="S50" s="205"/>
      <c r="T50" s="205"/>
      <c r="U50" s="205"/>
      <c r="V50" s="205"/>
      <c r="W50" s="205"/>
      <c r="X50" s="205"/>
      <c r="Y50" s="205"/>
    </row>
    <row r="51" spans="1:25" ht="12" customHeight="1" x14ac:dyDescent="0.2">
      <c r="A51" s="356" t="s">
        <v>270</v>
      </c>
      <c r="B51" s="312"/>
      <c r="C51" s="313"/>
      <c r="D51" s="314"/>
      <c r="E51" s="315"/>
      <c r="F51" s="205"/>
      <c r="G51" s="205"/>
      <c r="H51" s="205"/>
      <c r="I51" s="205"/>
      <c r="J51" s="205"/>
      <c r="K51" s="205"/>
      <c r="L51" s="205"/>
      <c r="M51" s="205"/>
      <c r="N51" s="205"/>
      <c r="O51" s="205"/>
      <c r="P51" s="205"/>
      <c r="Q51" s="205"/>
      <c r="R51" s="205"/>
      <c r="S51" s="205"/>
      <c r="T51" s="205"/>
      <c r="U51" s="205"/>
      <c r="V51" s="205"/>
      <c r="W51" s="205"/>
      <c r="X51" s="205"/>
      <c r="Y51" s="205"/>
    </row>
    <row r="52" spans="1:25" ht="12" customHeight="1" x14ac:dyDescent="0.2">
      <c r="A52" s="311"/>
      <c r="B52" s="347"/>
      <c r="C52" s="313"/>
      <c r="D52" s="314"/>
      <c r="E52" s="348" t="s">
        <v>229</v>
      </c>
      <c r="F52" s="205"/>
      <c r="G52" s="205"/>
      <c r="H52" s="205"/>
      <c r="I52" s="205"/>
      <c r="J52" s="205"/>
      <c r="K52" s="205"/>
      <c r="L52" s="205"/>
      <c r="M52" s="205"/>
      <c r="N52" s="205"/>
      <c r="O52" s="205"/>
      <c r="P52" s="205"/>
      <c r="Q52" s="205"/>
      <c r="R52" s="205"/>
      <c r="S52" s="205"/>
      <c r="T52" s="205"/>
      <c r="U52" s="205"/>
      <c r="V52" s="205"/>
      <c r="W52" s="205"/>
      <c r="X52" s="205"/>
      <c r="Y52" s="205"/>
    </row>
    <row r="53" spans="1:25" ht="12" customHeight="1" x14ac:dyDescent="0.2">
      <c r="A53" s="357" t="s">
        <v>271</v>
      </c>
      <c r="B53" s="350" t="s">
        <v>65</v>
      </c>
      <c r="C53" s="358" t="s">
        <v>231</v>
      </c>
      <c r="D53" s="352" t="s">
        <v>232</v>
      </c>
      <c r="E53" s="337" t="s">
        <v>233</v>
      </c>
      <c r="F53" s="205"/>
      <c r="G53" s="205"/>
      <c r="H53" s="205"/>
      <c r="I53" s="205"/>
      <c r="J53" s="205"/>
      <c r="K53" s="205"/>
      <c r="L53" s="205"/>
      <c r="M53" s="205"/>
      <c r="N53" s="205"/>
      <c r="O53" s="205"/>
      <c r="P53" s="205"/>
      <c r="Q53" s="205"/>
      <c r="R53" s="205"/>
      <c r="S53" s="205"/>
      <c r="T53" s="205"/>
      <c r="U53" s="205"/>
      <c r="V53" s="205"/>
      <c r="W53" s="205"/>
      <c r="X53" s="205"/>
      <c r="Y53" s="205"/>
    </row>
    <row r="54" spans="1:25" ht="12" customHeight="1" x14ac:dyDescent="0.2">
      <c r="A54" s="338" t="s">
        <v>272</v>
      </c>
      <c r="B54" s="323" t="e">
        <f>#REF!</f>
        <v>#REF!</v>
      </c>
      <c r="C54" s="339" t="e">
        <f t="shared" ref="C54:C60" si="10">D54/$D$17</f>
        <v>#REF!</v>
      </c>
      <c r="D54" s="340" t="e">
        <f t="shared" ref="D54:D55" si="11">$D$17*B54/100</f>
        <v>#REF!</v>
      </c>
      <c r="E54" s="326" t="s">
        <v>382</v>
      </c>
      <c r="F54" s="205"/>
      <c r="G54" s="205"/>
      <c r="H54" s="205"/>
      <c r="I54" s="205"/>
      <c r="J54" s="205"/>
      <c r="K54" s="205"/>
      <c r="L54" s="205"/>
      <c r="M54" s="205"/>
      <c r="N54" s="205"/>
      <c r="O54" s="205"/>
      <c r="P54" s="205"/>
      <c r="Q54" s="205"/>
      <c r="R54" s="205"/>
      <c r="S54" s="205"/>
      <c r="T54" s="205"/>
      <c r="U54" s="205"/>
      <c r="V54" s="205"/>
      <c r="W54" s="205"/>
      <c r="X54" s="205"/>
      <c r="Y54" s="205"/>
    </row>
    <row r="55" spans="1:25" ht="12" customHeight="1" x14ac:dyDescent="0.2">
      <c r="A55" s="343" t="s">
        <v>274</v>
      </c>
      <c r="B55" s="323" t="e">
        <f>B54%*$B$31</f>
        <v>#REF!</v>
      </c>
      <c r="C55" s="339" t="e">
        <f t="shared" si="10"/>
        <v>#REF!</v>
      </c>
      <c r="D55" s="340" t="e">
        <f t="shared" si="11"/>
        <v>#REF!</v>
      </c>
      <c r="E55" s="359" t="s">
        <v>275</v>
      </c>
      <c r="F55" s="205"/>
      <c r="G55" s="205"/>
      <c r="H55" s="205"/>
      <c r="I55" s="205"/>
      <c r="J55" s="205"/>
      <c r="K55" s="205"/>
      <c r="L55" s="205"/>
      <c r="M55" s="205"/>
      <c r="N55" s="205"/>
      <c r="O55" s="205"/>
      <c r="P55" s="205"/>
      <c r="Q55" s="205"/>
      <c r="R55" s="205"/>
      <c r="S55" s="205"/>
      <c r="T55" s="205"/>
      <c r="U55" s="205"/>
      <c r="V55" s="205"/>
      <c r="W55" s="205"/>
      <c r="X55" s="205"/>
      <c r="Y55" s="205"/>
    </row>
    <row r="56" spans="1:25" ht="12" customHeight="1" x14ac:dyDescent="0.2">
      <c r="A56" s="343" t="s">
        <v>276</v>
      </c>
      <c r="B56" s="323" t="e">
        <f>B54*8%*50%</f>
        <v>#REF!</v>
      </c>
      <c r="C56" s="339" t="e">
        <f t="shared" si="10"/>
        <v>#REF!</v>
      </c>
      <c r="D56" s="340" t="e">
        <f>D54*8%*50%</f>
        <v>#REF!</v>
      </c>
      <c r="E56" s="360" t="s">
        <v>277</v>
      </c>
      <c r="F56" s="205"/>
      <c r="G56" s="205"/>
      <c r="H56" s="205"/>
      <c r="I56" s="205"/>
      <c r="J56" s="205"/>
      <c r="K56" s="205"/>
      <c r="L56" s="205"/>
      <c r="M56" s="205"/>
      <c r="N56" s="205"/>
      <c r="O56" s="205"/>
      <c r="P56" s="205"/>
      <c r="Q56" s="205"/>
      <c r="R56" s="205"/>
      <c r="S56" s="205"/>
      <c r="T56" s="205"/>
      <c r="U56" s="205"/>
      <c r="V56" s="205"/>
      <c r="W56" s="205"/>
      <c r="X56" s="205"/>
      <c r="Y56" s="205"/>
    </row>
    <row r="57" spans="1:25" ht="12" customHeight="1" x14ac:dyDescent="0.2">
      <c r="A57" s="338" t="s">
        <v>278</v>
      </c>
      <c r="B57" s="323" t="e">
        <f>#REF!</f>
        <v>#REF!</v>
      </c>
      <c r="C57" s="339" t="e">
        <f t="shared" si="10"/>
        <v>#REF!</v>
      </c>
      <c r="D57" s="340" t="e">
        <f t="shared" ref="D57:D58" si="12">$D$17*B57/100</f>
        <v>#REF!</v>
      </c>
      <c r="E57" s="326" t="s">
        <v>383</v>
      </c>
      <c r="F57" s="205"/>
      <c r="G57" s="205"/>
      <c r="H57" s="205"/>
      <c r="I57" s="205"/>
      <c r="J57" s="205"/>
      <c r="K57" s="205"/>
      <c r="L57" s="205"/>
      <c r="M57" s="205"/>
      <c r="N57" s="205"/>
      <c r="O57" s="205"/>
      <c r="P57" s="205"/>
      <c r="Q57" s="205"/>
      <c r="R57" s="205"/>
      <c r="S57" s="205"/>
      <c r="T57" s="205"/>
      <c r="U57" s="205"/>
      <c r="V57" s="205"/>
      <c r="W57" s="205"/>
      <c r="X57" s="205"/>
      <c r="Y57" s="205"/>
    </row>
    <row r="58" spans="1:25" ht="12" customHeight="1" x14ac:dyDescent="0.2">
      <c r="A58" s="343" t="s">
        <v>280</v>
      </c>
      <c r="B58" s="323" t="e">
        <f>B57%*B33</f>
        <v>#REF!</v>
      </c>
      <c r="C58" s="339" t="e">
        <f t="shared" si="10"/>
        <v>#REF!</v>
      </c>
      <c r="D58" s="340" t="e">
        <f t="shared" si="12"/>
        <v>#REF!</v>
      </c>
      <c r="E58" s="361"/>
      <c r="F58" s="205"/>
      <c r="G58" s="205"/>
      <c r="H58" s="205"/>
      <c r="I58" s="205"/>
      <c r="J58" s="205"/>
      <c r="K58" s="205"/>
      <c r="L58" s="205"/>
      <c r="M58" s="205"/>
      <c r="N58" s="205"/>
      <c r="O58" s="205"/>
      <c r="P58" s="205"/>
      <c r="Q58" s="205"/>
      <c r="R58" s="205"/>
      <c r="S58" s="205"/>
      <c r="T58" s="205"/>
      <c r="U58" s="205"/>
      <c r="V58" s="205"/>
      <c r="W58" s="205"/>
      <c r="X58" s="205"/>
      <c r="Y58" s="205"/>
    </row>
    <row r="59" spans="1:25" ht="12" customHeight="1" x14ac:dyDescent="0.2">
      <c r="A59" s="343" t="s">
        <v>281</v>
      </c>
      <c r="B59" s="323" t="e">
        <f>B57*8%*50%</f>
        <v>#REF!</v>
      </c>
      <c r="C59" s="339" t="e">
        <f t="shared" si="10"/>
        <v>#REF!</v>
      </c>
      <c r="D59" s="340" t="e">
        <f>D57*8%*50%</f>
        <v>#REF!</v>
      </c>
      <c r="E59" s="360" t="s">
        <v>282</v>
      </c>
      <c r="F59" s="205"/>
      <c r="G59" s="205"/>
      <c r="H59" s="205"/>
      <c r="I59" s="205"/>
      <c r="J59" s="205"/>
      <c r="K59" s="205"/>
      <c r="L59" s="205"/>
      <c r="M59" s="205"/>
      <c r="N59" s="205"/>
      <c r="O59" s="205"/>
      <c r="P59" s="205"/>
      <c r="Q59" s="205"/>
      <c r="R59" s="205"/>
      <c r="S59" s="205"/>
      <c r="T59" s="205"/>
      <c r="U59" s="205"/>
      <c r="V59" s="205"/>
      <c r="W59" s="205"/>
      <c r="X59" s="205"/>
      <c r="Y59" s="205"/>
    </row>
    <row r="60" spans="1:25" ht="12" customHeight="1" x14ac:dyDescent="0.2">
      <c r="A60" s="362" t="s">
        <v>283</v>
      </c>
      <c r="B60" s="323" t="e">
        <f>#REF!</f>
        <v>#REF!</v>
      </c>
      <c r="C60" s="339" t="e">
        <f t="shared" si="10"/>
        <v>#REF!</v>
      </c>
      <c r="D60" s="340" t="e">
        <f>$D$17*B60/100</f>
        <v>#REF!</v>
      </c>
      <c r="E60" s="326" t="s">
        <v>384</v>
      </c>
      <c r="F60" s="205"/>
      <c r="G60" s="205"/>
      <c r="H60" s="205"/>
      <c r="I60" s="205"/>
      <c r="J60" s="205"/>
      <c r="K60" s="205"/>
      <c r="L60" s="205"/>
      <c r="M60" s="205"/>
      <c r="N60" s="205"/>
      <c r="O60" s="205"/>
      <c r="P60" s="205"/>
      <c r="Q60" s="205"/>
      <c r="R60" s="205"/>
      <c r="S60" s="205"/>
      <c r="T60" s="205"/>
      <c r="U60" s="205"/>
      <c r="V60" s="205"/>
      <c r="W60" s="205"/>
      <c r="X60" s="205"/>
      <c r="Y60" s="205"/>
    </row>
    <row r="61" spans="1:25" ht="12" customHeight="1" x14ac:dyDescent="0.2">
      <c r="A61" s="330" t="s">
        <v>285</v>
      </c>
      <c r="B61" s="323" t="e">
        <f t="shared" ref="B61:D61" si="13">SUM(B54:B60)</f>
        <v>#REF!</v>
      </c>
      <c r="C61" s="363" t="e">
        <f t="shared" si="13"/>
        <v>#REF!</v>
      </c>
      <c r="D61" s="346" t="e">
        <f t="shared" si="13"/>
        <v>#REF!</v>
      </c>
      <c r="E61" s="361"/>
      <c r="F61" s="205"/>
      <c r="G61" s="205"/>
      <c r="H61" s="205"/>
      <c r="I61" s="205"/>
      <c r="J61" s="205"/>
      <c r="K61" s="205"/>
      <c r="L61" s="205"/>
      <c r="M61" s="205"/>
      <c r="N61" s="205"/>
      <c r="O61" s="205"/>
      <c r="P61" s="205"/>
      <c r="Q61" s="205"/>
      <c r="R61" s="205"/>
      <c r="S61" s="205"/>
      <c r="T61" s="205"/>
      <c r="U61" s="205"/>
      <c r="V61" s="205"/>
      <c r="W61" s="205"/>
      <c r="X61" s="205"/>
      <c r="Y61" s="205"/>
    </row>
    <row r="62" spans="1:25" ht="12" customHeight="1" x14ac:dyDescent="0.2">
      <c r="A62" s="278"/>
      <c r="B62" s="312"/>
      <c r="C62" s="313"/>
      <c r="D62" s="314"/>
      <c r="E62" s="315"/>
      <c r="F62" s="205"/>
      <c r="G62" s="205"/>
      <c r="H62" s="205"/>
      <c r="I62" s="205"/>
      <c r="J62" s="205"/>
      <c r="K62" s="205"/>
      <c r="L62" s="205"/>
      <c r="M62" s="205"/>
      <c r="N62" s="205"/>
      <c r="O62" s="205"/>
      <c r="P62" s="205"/>
      <c r="Q62" s="205"/>
      <c r="R62" s="205"/>
      <c r="S62" s="205"/>
      <c r="T62" s="205"/>
      <c r="U62" s="205"/>
      <c r="V62" s="205"/>
      <c r="W62" s="205"/>
      <c r="X62" s="205"/>
      <c r="Y62" s="205"/>
    </row>
    <row r="63" spans="1:25" ht="12" customHeight="1" x14ac:dyDescent="0.2">
      <c r="A63" s="356" t="s">
        <v>286</v>
      </c>
      <c r="B63" s="312"/>
      <c r="C63" s="313"/>
      <c r="D63" s="314"/>
      <c r="E63" s="315"/>
      <c r="F63" s="205"/>
      <c r="G63" s="205"/>
      <c r="H63" s="205"/>
      <c r="I63" s="205"/>
      <c r="J63" s="205"/>
      <c r="K63" s="205"/>
      <c r="L63" s="205"/>
      <c r="M63" s="205"/>
      <c r="N63" s="205"/>
      <c r="O63" s="205"/>
      <c r="P63" s="205"/>
      <c r="Q63" s="205"/>
      <c r="R63" s="205"/>
      <c r="S63" s="205"/>
      <c r="T63" s="205"/>
      <c r="U63" s="205"/>
      <c r="V63" s="205"/>
      <c r="W63" s="205"/>
      <c r="X63" s="205"/>
      <c r="Y63" s="205"/>
    </row>
    <row r="64" spans="1:25" ht="12" customHeight="1" x14ac:dyDescent="0.2">
      <c r="A64" s="311"/>
      <c r="B64" s="347"/>
      <c r="C64" s="313"/>
      <c r="D64" s="314"/>
      <c r="E64" s="348" t="s">
        <v>229</v>
      </c>
      <c r="F64" s="205"/>
      <c r="G64" s="205"/>
      <c r="H64" s="205"/>
      <c r="I64" s="205"/>
      <c r="J64" s="205"/>
      <c r="K64" s="205"/>
      <c r="L64" s="205"/>
      <c r="M64" s="205"/>
      <c r="N64" s="205"/>
      <c r="O64" s="205"/>
      <c r="P64" s="205"/>
      <c r="Q64" s="205"/>
      <c r="R64" s="205"/>
      <c r="S64" s="205"/>
      <c r="T64" s="205"/>
      <c r="U64" s="205"/>
      <c r="V64" s="205"/>
      <c r="W64" s="205"/>
      <c r="X64" s="205"/>
      <c r="Y64" s="205"/>
    </row>
    <row r="65" spans="1:25" ht="12" customHeight="1" x14ac:dyDescent="0.2">
      <c r="A65" s="334" t="s">
        <v>287</v>
      </c>
      <c r="B65" s="364" t="s">
        <v>65</v>
      </c>
      <c r="C65" s="358" t="s">
        <v>231</v>
      </c>
      <c r="D65" s="352" t="s">
        <v>232</v>
      </c>
      <c r="E65" s="337" t="s">
        <v>233</v>
      </c>
      <c r="F65" s="205"/>
      <c r="G65" s="205"/>
      <c r="H65" s="205"/>
      <c r="I65" s="205"/>
      <c r="J65" s="205"/>
      <c r="K65" s="205"/>
      <c r="L65" s="205"/>
      <c r="M65" s="205"/>
      <c r="N65" s="205"/>
      <c r="O65" s="205"/>
      <c r="P65" s="205"/>
      <c r="Q65" s="205"/>
      <c r="R65" s="205"/>
      <c r="S65" s="205"/>
      <c r="T65" s="205"/>
      <c r="U65" s="205"/>
      <c r="V65" s="205"/>
      <c r="W65" s="205"/>
      <c r="X65" s="205"/>
      <c r="Y65" s="205"/>
    </row>
    <row r="66" spans="1:25" ht="12" customHeight="1" x14ac:dyDescent="0.2">
      <c r="A66" s="338" t="s">
        <v>288</v>
      </c>
      <c r="B66" s="365">
        <v>0</v>
      </c>
      <c r="C66" s="339" t="e">
        <f t="shared" ref="C66:C71" si="14">D66/$D$17</f>
        <v>#REF!</v>
      </c>
      <c r="D66" s="340" t="e">
        <f t="shared" ref="D66:D71" si="15">$D$17*B66/100</f>
        <v>#REF!</v>
      </c>
      <c r="E66" s="326"/>
      <c r="F66" s="205"/>
      <c r="G66" s="205"/>
      <c r="H66" s="205"/>
      <c r="I66" s="205"/>
      <c r="J66" s="205"/>
      <c r="K66" s="205"/>
      <c r="L66" s="205"/>
      <c r="M66" s="205"/>
      <c r="N66" s="205"/>
      <c r="O66" s="205"/>
      <c r="P66" s="205"/>
      <c r="Q66" s="205"/>
      <c r="R66" s="205"/>
      <c r="S66" s="205"/>
      <c r="T66" s="205"/>
      <c r="U66" s="205"/>
      <c r="V66" s="205"/>
      <c r="W66" s="205"/>
      <c r="X66" s="205"/>
      <c r="Y66" s="205"/>
    </row>
    <row r="67" spans="1:25" ht="12" customHeight="1" x14ac:dyDescent="0.2">
      <c r="A67" s="366" t="s">
        <v>289</v>
      </c>
      <c r="B67" s="365">
        <v>0</v>
      </c>
      <c r="C67" s="339" t="e">
        <f t="shared" si="14"/>
        <v>#REF!</v>
      </c>
      <c r="D67" s="340" t="e">
        <f t="shared" si="15"/>
        <v>#REF!</v>
      </c>
      <c r="E67" s="326"/>
      <c r="F67" s="205"/>
      <c r="G67" s="205"/>
      <c r="H67" s="205"/>
      <c r="I67" s="205"/>
      <c r="J67" s="205"/>
      <c r="K67" s="205"/>
      <c r="L67" s="205"/>
      <c r="M67" s="205"/>
      <c r="N67" s="205"/>
      <c r="O67" s="205"/>
      <c r="P67" s="205"/>
      <c r="Q67" s="205"/>
      <c r="R67" s="205"/>
      <c r="S67" s="205"/>
      <c r="T67" s="205"/>
      <c r="U67" s="205"/>
      <c r="V67" s="205"/>
      <c r="W67" s="205"/>
      <c r="X67" s="205"/>
      <c r="Y67" s="205"/>
    </row>
    <row r="68" spans="1:25" ht="12" customHeight="1" x14ac:dyDescent="0.2">
      <c r="A68" s="338" t="s">
        <v>290</v>
      </c>
      <c r="B68" s="365">
        <v>0</v>
      </c>
      <c r="C68" s="339" t="e">
        <f t="shared" si="14"/>
        <v>#REF!</v>
      </c>
      <c r="D68" s="340" t="e">
        <f t="shared" si="15"/>
        <v>#REF!</v>
      </c>
      <c r="E68" s="326"/>
      <c r="F68" s="205"/>
      <c r="G68" s="205"/>
      <c r="H68" s="205"/>
      <c r="I68" s="205"/>
      <c r="J68" s="205"/>
      <c r="K68" s="205"/>
      <c r="L68" s="205"/>
      <c r="M68" s="205"/>
      <c r="N68" s="205"/>
      <c r="O68" s="205"/>
      <c r="P68" s="205"/>
      <c r="Q68" s="205"/>
      <c r="R68" s="205"/>
      <c r="S68" s="205"/>
      <c r="T68" s="205"/>
      <c r="U68" s="205"/>
      <c r="V68" s="205"/>
      <c r="W68" s="205"/>
      <c r="X68" s="205"/>
      <c r="Y68" s="205"/>
    </row>
    <row r="69" spans="1:25" ht="12" customHeight="1" x14ac:dyDescent="0.2">
      <c r="A69" s="338" t="s">
        <v>291</v>
      </c>
      <c r="B69" s="365">
        <v>0</v>
      </c>
      <c r="C69" s="339" t="e">
        <f t="shared" si="14"/>
        <v>#REF!</v>
      </c>
      <c r="D69" s="340" t="e">
        <f t="shared" si="15"/>
        <v>#REF!</v>
      </c>
      <c r="E69" s="326"/>
      <c r="F69" s="205"/>
      <c r="G69" s="205"/>
      <c r="H69" s="205"/>
      <c r="I69" s="205"/>
      <c r="J69" s="205"/>
      <c r="K69" s="205"/>
      <c r="L69" s="205"/>
      <c r="M69" s="205"/>
      <c r="N69" s="205"/>
      <c r="O69" s="205"/>
      <c r="P69" s="205"/>
      <c r="Q69" s="205"/>
      <c r="R69" s="205"/>
      <c r="S69" s="205"/>
      <c r="T69" s="205"/>
      <c r="U69" s="205"/>
      <c r="V69" s="205"/>
      <c r="W69" s="205"/>
      <c r="X69" s="205"/>
      <c r="Y69" s="205"/>
    </row>
    <row r="70" spans="1:25" ht="12" customHeight="1" x14ac:dyDescent="0.2">
      <c r="A70" s="367" t="s">
        <v>292</v>
      </c>
      <c r="B70" s="365">
        <v>0</v>
      </c>
      <c r="C70" s="339" t="e">
        <f t="shared" si="14"/>
        <v>#REF!</v>
      </c>
      <c r="D70" s="340" t="e">
        <f t="shared" si="15"/>
        <v>#REF!</v>
      </c>
      <c r="E70" s="326"/>
      <c r="F70" s="205"/>
      <c r="G70" s="205"/>
      <c r="H70" s="205"/>
      <c r="I70" s="205"/>
      <c r="J70" s="205"/>
      <c r="K70" s="205"/>
      <c r="L70" s="205"/>
      <c r="M70" s="205"/>
      <c r="N70" s="205"/>
      <c r="O70" s="205"/>
      <c r="P70" s="205"/>
      <c r="Q70" s="205"/>
      <c r="R70" s="205"/>
      <c r="S70" s="205"/>
      <c r="T70" s="205"/>
      <c r="U70" s="205"/>
      <c r="V70" s="205"/>
      <c r="W70" s="205"/>
      <c r="X70" s="205"/>
      <c r="Y70" s="205"/>
    </row>
    <row r="71" spans="1:25" ht="12" customHeight="1" x14ac:dyDescent="0.2">
      <c r="A71" s="368" t="s">
        <v>293</v>
      </c>
      <c r="B71" s="365">
        <v>0</v>
      </c>
      <c r="C71" s="339" t="e">
        <f t="shared" si="14"/>
        <v>#REF!</v>
      </c>
      <c r="D71" s="340" t="e">
        <f t="shared" si="15"/>
        <v>#REF!</v>
      </c>
      <c r="E71" s="369"/>
      <c r="F71" s="205"/>
      <c r="G71" s="205"/>
      <c r="H71" s="205"/>
      <c r="I71" s="205"/>
      <c r="J71" s="205"/>
      <c r="K71" s="205"/>
      <c r="L71" s="205"/>
      <c r="M71" s="205"/>
      <c r="N71" s="205"/>
      <c r="O71" s="205"/>
      <c r="P71" s="205"/>
      <c r="Q71" s="205"/>
      <c r="R71" s="205"/>
      <c r="S71" s="205"/>
      <c r="T71" s="205"/>
      <c r="U71" s="205"/>
      <c r="V71" s="205"/>
      <c r="W71" s="205"/>
      <c r="X71" s="205"/>
      <c r="Y71" s="205"/>
    </row>
    <row r="72" spans="1:25" ht="12" customHeight="1" x14ac:dyDescent="0.2">
      <c r="A72" s="370" t="s">
        <v>146</v>
      </c>
      <c r="B72" s="365">
        <f t="shared" ref="B72:D72" si="16">SUM(B66:B71)</f>
        <v>0</v>
      </c>
      <c r="C72" s="371" t="e">
        <f t="shared" si="16"/>
        <v>#REF!</v>
      </c>
      <c r="D72" s="372" t="e">
        <f t="shared" si="16"/>
        <v>#REF!</v>
      </c>
      <c r="E72" s="361"/>
      <c r="F72" s="205"/>
      <c r="G72" s="205"/>
      <c r="H72" s="205"/>
      <c r="I72" s="205"/>
      <c r="J72" s="205"/>
      <c r="K72" s="205"/>
      <c r="L72" s="205"/>
      <c r="M72" s="205"/>
      <c r="N72" s="205"/>
      <c r="O72" s="205"/>
      <c r="P72" s="205"/>
      <c r="Q72" s="205"/>
      <c r="R72" s="205"/>
      <c r="S72" s="205"/>
      <c r="T72" s="205"/>
      <c r="U72" s="205"/>
      <c r="V72" s="205"/>
      <c r="W72" s="205"/>
      <c r="X72" s="205"/>
      <c r="Y72" s="205"/>
    </row>
    <row r="73" spans="1:25" ht="12" customHeight="1" x14ac:dyDescent="0.2">
      <c r="A73" s="343" t="s">
        <v>294</v>
      </c>
      <c r="B73" s="365" t="e">
        <f>B72%*B33</f>
        <v>#REF!</v>
      </c>
      <c r="C73" s="339" t="e">
        <f>D73/$D$17</f>
        <v>#REF!</v>
      </c>
      <c r="D73" s="340" t="e">
        <f>$D$17*B73/100</f>
        <v>#REF!</v>
      </c>
      <c r="E73" s="361"/>
      <c r="F73" s="205"/>
      <c r="G73" s="205"/>
      <c r="H73" s="205"/>
      <c r="I73" s="205"/>
      <c r="J73" s="205"/>
      <c r="K73" s="205"/>
      <c r="L73" s="205"/>
      <c r="M73" s="205"/>
      <c r="N73" s="205"/>
      <c r="O73" s="205"/>
      <c r="P73" s="205"/>
      <c r="Q73" s="205"/>
      <c r="R73" s="205"/>
      <c r="S73" s="205"/>
      <c r="T73" s="205"/>
      <c r="U73" s="205"/>
      <c r="V73" s="205"/>
      <c r="W73" s="205"/>
      <c r="X73" s="205"/>
      <c r="Y73" s="205"/>
    </row>
    <row r="74" spans="1:25" ht="12" customHeight="1" x14ac:dyDescent="0.2">
      <c r="A74" s="373" t="s">
        <v>295</v>
      </c>
      <c r="B74" s="374" t="e">
        <f t="shared" ref="B74:D74" si="17">B72+B73</f>
        <v>#REF!</v>
      </c>
      <c r="C74" s="375" t="e">
        <f t="shared" si="17"/>
        <v>#REF!</v>
      </c>
      <c r="D74" s="346" t="e">
        <f t="shared" si="17"/>
        <v>#REF!</v>
      </c>
      <c r="E74" s="361"/>
      <c r="F74" s="205"/>
      <c r="G74" s="205"/>
      <c r="H74" s="205"/>
      <c r="I74" s="205"/>
      <c r="J74" s="205"/>
      <c r="K74" s="205"/>
      <c r="L74" s="205"/>
      <c r="M74" s="205"/>
      <c r="N74" s="205"/>
      <c r="O74" s="205"/>
      <c r="P74" s="205"/>
      <c r="Q74" s="205"/>
      <c r="R74" s="205"/>
      <c r="S74" s="205"/>
      <c r="T74" s="205"/>
      <c r="U74" s="205"/>
      <c r="V74" s="205"/>
      <c r="W74" s="205"/>
      <c r="X74" s="205"/>
      <c r="Y74" s="205"/>
    </row>
    <row r="75" spans="1:25" ht="12" customHeight="1" x14ac:dyDescent="0.2">
      <c r="A75" s="278"/>
      <c r="B75" s="312"/>
      <c r="C75" s="313"/>
      <c r="D75" s="314"/>
      <c r="E75" s="315"/>
      <c r="F75" s="205"/>
      <c r="G75" s="205"/>
      <c r="H75" s="205"/>
      <c r="I75" s="205"/>
      <c r="J75" s="205"/>
      <c r="K75" s="205"/>
      <c r="L75" s="205"/>
      <c r="M75" s="205"/>
      <c r="N75" s="205"/>
      <c r="O75" s="205"/>
      <c r="P75" s="205"/>
      <c r="Q75" s="205"/>
      <c r="R75" s="205"/>
      <c r="S75" s="205"/>
      <c r="T75" s="205"/>
      <c r="U75" s="205"/>
      <c r="V75" s="205"/>
      <c r="W75" s="205"/>
      <c r="X75" s="205"/>
      <c r="Y75" s="205"/>
    </row>
    <row r="76" spans="1:25" ht="12" customHeight="1" x14ac:dyDescent="0.2">
      <c r="A76" s="319" t="s">
        <v>296</v>
      </c>
      <c r="B76" s="312"/>
      <c r="C76" s="313"/>
      <c r="D76" s="314"/>
      <c r="E76" s="315"/>
      <c r="F76" s="205"/>
      <c r="G76" s="205"/>
      <c r="H76" s="205"/>
      <c r="I76" s="205"/>
      <c r="J76" s="205"/>
      <c r="K76" s="205"/>
      <c r="L76" s="205"/>
      <c r="M76" s="205"/>
      <c r="N76" s="205"/>
      <c r="O76" s="205"/>
      <c r="P76" s="205"/>
      <c r="Q76" s="205"/>
      <c r="R76" s="205"/>
      <c r="S76" s="205"/>
      <c r="T76" s="205"/>
      <c r="U76" s="205"/>
      <c r="V76" s="205"/>
      <c r="W76" s="205"/>
      <c r="X76" s="205"/>
      <c r="Y76" s="205"/>
    </row>
    <row r="77" spans="1:25" ht="12" customHeight="1" x14ac:dyDescent="0.2">
      <c r="A77" s="319"/>
      <c r="B77" s="312"/>
      <c r="C77" s="313"/>
      <c r="D77" s="314"/>
      <c r="E77" s="315"/>
      <c r="F77" s="205"/>
      <c r="G77" s="205"/>
      <c r="H77" s="205"/>
      <c r="I77" s="205"/>
      <c r="J77" s="205"/>
      <c r="K77" s="205"/>
      <c r="L77" s="205"/>
      <c r="M77" s="205"/>
      <c r="N77" s="205"/>
      <c r="O77" s="205"/>
      <c r="P77" s="205"/>
      <c r="Q77" s="205"/>
      <c r="R77" s="205"/>
      <c r="S77" s="205"/>
      <c r="T77" s="205"/>
      <c r="U77" s="205"/>
      <c r="V77" s="205"/>
      <c r="W77" s="205"/>
      <c r="X77" s="205"/>
      <c r="Y77" s="205"/>
    </row>
    <row r="78" spans="1:25" ht="12" customHeight="1" x14ac:dyDescent="0.2">
      <c r="A78" s="311"/>
      <c r="B78" s="347"/>
      <c r="C78" s="313"/>
      <c r="D78" s="314"/>
      <c r="E78" s="376" t="s">
        <v>229</v>
      </c>
      <c r="F78" s="205"/>
      <c r="G78" s="205"/>
      <c r="H78" s="205"/>
      <c r="I78" s="205"/>
      <c r="J78" s="205"/>
      <c r="K78" s="205"/>
      <c r="L78" s="205"/>
      <c r="M78" s="205"/>
      <c r="N78" s="205"/>
      <c r="O78" s="205"/>
      <c r="P78" s="205"/>
      <c r="Q78" s="205"/>
      <c r="R78" s="205"/>
      <c r="S78" s="205"/>
      <c r="T78" s="205"/>
      <c r="U78" s="205"/>
      <c r="V78" s="205"/>
      <c r="W78" s="205"/>
      <c r="X78" s="205"/>
      <c r="Y78" s="205"/>
    </row>
    <row r="79" spans="1:25" ht="12" customHeight="1" x14ac:dyDescent="0.2">
      <c r="A79" s="377" t="s">
        <v>297</v>
      </c>
      <c r="B79" s="378" t="s">
        <v>65</v>
      </c>
      <c r="C79" s="379" t="s">
        <v>231</v>
      </c>
      <c r="D79" s="380" t="s">
        <v>232</v>
      </c>
      <c r="E79" s="381" t="s">
        <v>233</v>
      </c>
      <c r="F79" s="205"/>
      <c r="G79" s="205"/>
      <c r="H79" s="205"/>
      <c r="I79" s="205"/>
      <c r="J79" s="205"/>
      <c r="K79" s="205"/>
      <c r="L79" s="205"/>
      <c r="M79" s="205"/>
      <c r="N79" s="205"/>
      <c r="O79" s="205"/>
      <c r="P79" s="205"/>
      <c r="Q79" s="205"/>
      <c r="R79" s="205"/>
      <c r="S79" s="205"/>
      <c r="T79" s="205"/>
      <c r="U79" s="205"/>
      <c r="V79" s="205"/>
      <c r="W79" s="205"/>
      <c r="X79" s="205"/>
      <c r="Y79" s="205"/>
    </row>
    <row r="80" spans="1:25" ht="12" customHeight="1" x14ac:dyDescent="0.2">
      <c r="A80" s="382" t="s">
        <v>298</v>
      </c>
      <c r="B80" s="383" t="e">
        <f>B33</f>
        <v>#REF!</v>
      </c>
      <c r="C80" s="339" t="e">
        <f t="shared" ref="C80:C84" si="18">D80/$D$17</f>
        <v>#REF!</v>
      </c>
      <c r="D80" s="384" t="e">
        <f>D33</f>
        <v>#REF!</v>
      </c>
      <c r="E80" s="385"/>
      <c r="F80" s="205"/>
      <c r="G80" s="205"/>
      <c r="H80" s="205"/>
      <c r="I80" s="205"/>
      <c r="J80" s="205"/>
      <c r="K80" s="205"/>
      <c r="L80" s="205"/>
      <c r="M80" s="205"/>
      <c r="N80" s="205"/>
      <c r="O80" s="205"/>
      <c r="P80" s="205"/>
      <c r="Q80" s="205"/>
      <c r="R80" s="205"/>
      <c r="S80" s="205"/>
      <c r="T80" s="205"/>
      <c r="U80" s="205"/>
      <c r="V80" s="205"/>
      <c r="W80" s="205"/>
      <c r="X80" s="205"/>
      <c r="Y80" s="205"/>
    </row>
    <row r="81" spans="1:25" ht="12" customHeight="1" x14ac:dyDescent="0.2">
      <c r="A81" s="382" t="s">
        <v>299</v>
      </c>
      <c r="B81" s="383" t="e">
        <f>B42</f>
        <v>#REF!</v>
      </c>
      <c r="C81" s="339" t="e">
        <f t="shared" si="18"/>
        <v>#REF!</v>
      </c>
      <c r="D81" s="384" t="e">
        <f>D42</f>
        <v>#REF!</v>
      </c>
      <c r="E81" s="385"/>
      <c r="F81" s="205"/>
      <c r="G81" s="205"/>
      <c r="H81" s="205"/>
      <c r="I81" s="205"/>
      <c r="J81" s="205"/>
      <c r="K81" s="205"/>
      <c r="L81" s="205"/>
      <c r="M81" s="205"/>
      <c r="N81" s="205"/>
      <c r="O81" s="205"/>
      <c r="P81" s="205"/>
      <c r="Q81" s="205"/>
      <c r="R81" s="205"/>
      <c r="S81" s="205"/>
      <c r="T81" s="205"/>
      <c r="U81" s="205"/>
      <c r="V81" s="205"/>
      <c r="W81" s="205"/>
      <c r="X81" s="205"/>
      <c r="Y81" s="205"/>
    </row>
    <row r="82" spans="1:25" ht="12" customHeight="1" x14ac:dyDescent="0.2">
      <c r="A82" s="382" t="s">
        <v>300</v>
      </c>
      <c r="B82" s="383" t="e">
        <f>B49</f>
        <v>#REF!</v>
      </c>
      <c r="C82" s="339" t="e">
        <f t="shared" si="18"/>
        <v>#REF!</v>
      </c>
      <c r="D82" s="384" t="e">
        <f>D49</f>
        <v>#REF!</v>
      </c>
      <c r="E82" s="386"/>
      <c r="F82" s="205"/>
      <c r="G82" s="205"/>
      <c r="H82" s="205"/>
      <c r="I82" s="205"/>
      <c r="J82" s="205"/>
      <c r="K82" s="205"/>
      <c r="L82" s="205"/>
      <c r="M82" s="205"/>
      <c r="N82" s="205"/>
      <c r="O82" s="205"/>
      <c r="P82" s="205"/>
      <c r="Q82" s="205"/>
      <c r="R82" s="205"/>
      <c r="S82" s="205"/>
      <c r="T82" s="205"/>
      <c r="U82" s="205"/>
      <c r="V82" s="205"/>
      <c r="W82" s="205"/>
      <c r="X82" s="205"/>
      <c r="Y82" s="205"/>
    </row>
    <row r="83" spans="1:25" ht="12" customHeight="1" x14ac:dyDescent="0.2">
      <c r="A83" s="387" t="s">
        <v>301</v>
      </c>
      <c r="B83" s="383" t="e">
        <f>B61</f>
        <v>#REF!</v>
      </c>
      <c r="C83" s="339" t="e">
        <f t="shared" si="18"/>
        <v>#REF!</v>
      </c>
      <c r="D83" s="384" t="e">
        <f>D61</f>
        <v>#REF!</v>
      </c>
      <c r="E83" s="388"/>
      <c r="F83" s="205"/>
      <c r="G83" s="205"/>
      <c r="H83" s="205"/>
      <c r="I83" s="205"/>
      <c r="J83" s="205"/>
      <c r="K83" s="205"/>
      <c r="L83" s="205"/>
      <c r="M83" s="205"/>
      <c r="N83" s="205"/>
      <c r="O83" s="205"/>
      <c r="P83" s="205"/>
      <c r="Q83" s="205"/>
      <c r="R83" s="205"/>
      <c r="S83" s="205"/>
      <c r="T83" s="205"/>
      <c r="U83" s="205"/>
      <c r="V83" s="205"/>
      <c r="W83" s="205"/>
      <c r="X83" s="205"/>
      <c r="Y83" s="205"/>
    </row>
    <row r="84" spans="1:25" ht="12" customHeight="1" x14ac:dyDescent="0.2">
      <c r="A84" s="382" t="s">
        <v>302</v>
      </c>
      <c r="B84" s="383" t="e">
        <f>B74</f>
        <v>#REF!</v>
      </c>
      <c r="C84" s="339" t="e">
        <f t="shared" si="18"/>
        <v>#REF!</v>
      </c>
      <c r="D84" s="384" t="e">
        <f>D74</f>
        <v>#REF!</v>
      </c>
      <c r="E84" s="388"/>
      <c r="F84" s="205"/>
      <c r="G84" s="205"/>
      <c r="H84" s="205"/>
      <c r="I84" s="205"/>
      <c r="J84" s="205"/>
      <c r="K84" s="205"/>
      <c r="L84" s="205"/>
      <c r="M84" s="205"/>
      <c r="N84" s="205"/>
      <c r="O84" s="205"/>
      <c r="P84" s="205"/>
      <c r="Q84" s="205"/>
      <c r="R84" s="205"/>
      <c r="S84" s="205"/>
      <c r="T84" s="205"/>
      <c r="U84" s="205"/>
      <c r="V84" s="205"/>
      <c r="W84" s="205"/>
      <c r="X84" s="205"/>
      <c r="Y84" s="205"/>
    </row>
    <row r="85" spans="1:25" ht="12" customHeight="1" x14ac:dyDescent="0.2">
      <c r="A85" s="389" t="s">
        <v>303</v>
      </c>
      <c r="B85" s="390" t="e">
        <f t="shared" ref="B85:D85" si="19">SUM(B80:B84)</f>
        <v>#REF!</v>
      </c>
      <c r="C85" s="363" t="e">
        <f t="shared" si="19"/>
        <v>#REF!</v>
      </c>
      <c r="D85" s="391" t="e">
        <f t="shared" si="19"/>
        <v>#REF!</v>
      </c>
      <c r="E85" s="392" t="s">
        <v>304</v>
      </c>
      <c r="F85" s="205"/>
      <c r="G85" s="205"/>
      <c r="H85" s="205"/>
      <c r="I85" s="205"/>
      <c r="J85" s="205"/>
      <c r="K85" s="205"/>
      <c r="L85" s="205"/>
      <c r="M85" s="205"/>
      <c r="N85" s="205"/>
      <c r="O85" s="205"/>
      <c r="P85" s="205"/>
      <c r="Q85" s="205"/>
      <c r="R85" s="205"/>
      <c r="S85" s="205"/>
      <c r="T85" s="205"/>
      <c r="U85" s="205"/>
      <c r="V85" s="205"/>
      <c r="W85" s="205"/>
      <c r="X85" s="205"/>
      <c r="Y85" s="205"/>
    </row>
    <row r="86" spans="1:25" ht="12" customHeight="1" x14ac:dyDescent="0.2">
      <c r="A86" s="319"/>
      <c r="B86" s="312"/>
      <c r="C86" s="313"/>
      <c r="D86" s="314"/>
      <c r="E86" s="315"/>
      <c r="F86" s="205"/>
      <c r="G86" s="205"/>
      <c r="H86" s="205"/>
      <c r="I86" s="205"/>
      <c r="J86" s="205"/>
      <c r="K86" s="205"/>
      <c r="L86" s="205"/>
      <c r="M86" s="205"/>
      <c r="N86" s="205"/>
      <c r="O86" s="205"/>
      <c r="P86" s="205"/>
      <c r="Q86" s="205"/>
      <c r="R86" s="205"/>
      <c r="S86" s="205"/>
      <c r="T86" s="205"/>
      <c r="U86" s="205"/>
      <c r="V86" s="205"/>
      <c r="W86" s="205"/>
      <c r="X86" s="205"/>
      <c r="Y86" s="205"/>
    </row>
    <row r="87" spans="1:25" ht="12" customHeight="1" x14ac:dyDescent="0.2">
      <c r="A87" s="311"/>
      <c r="B87" s="347"/>
      <c r="C87" s="393" t="s">
        <v>305</v>
      </c>
      <c r="D87" s="394" t="s">
        <v>232</v>
      </c>
      <c r="E87" s="315"/>
      <c r="F87" s="205"/>
      <c r="G87" s="205"/>
      <c r="H87" s="205"/>
      <c r="I87" s="205"/>
      <c r="J87" s="205"/>
      <c r="K87" s="205"/>
      <c r="L87" s="205"/>
      <c r="M87" s="205"/>
      <c r="N87" s="205"/>
      <c r="O87" s="205"/>
      <c r="P87" s="205"/>
      <c r="Q87" s="205"/>
      <c r="R87" s="205"/>
      <c r="S87" s="205"/>
      <c r="T87" s="205"/>
      <c r="U87" s="205"/>
      <c r="V87" s="205"/>
      <c r="W87" s="205"/>
      <c r="X87" s="205"/>
      <c r="Y87" s="205"/>
    </row>
    <row r="88" spans="1:25" ht="12" customHeight="1" x14ac:dyDescent="0.2">
      <c r="A88" s="395" t="s">
        <v>306</v>
      </c>
      <c r="B88" s="396"/>
      <c r="C88" s="397" t="e">
        <f>D88/$D$123</f>
        <v>#REF!</v>
      </c>
      <c r="D88" s="398" t="e">
        <f>D17+D85</f>
        <v>#REF!</v>
      </c>
      <c r="E88" s="399" t="s">
        <v>307</v>
      </c>
      <c r="F88" s="205"/>
      <c r="G88" s="205"/>
      <c r="H88" s="205"/>
      <c r="I88" s="205"/>
      <c r="J88" s="205"/>
      <c r="K88" s="205"/>
      <c r="L88" s="205"/>
      <c r="M88" s="205"/>
      <c r="N88" s="205"/>
      <c r="O88" s="205"/>
      <c r="P88" s="205"/>
      <c r="Q88" s="205"/>
      <c r="R88" s="205"/>
      <c r="S88" s="205"/>
      <c r="T88" s="205"/>
      <c r="U88" s="205"/>
      <c r="V88" s="205"/>
      <c r="W88" s="205"/>
      <c r="X88" s="205"/>
      <c r="Y88" s="205"/>
    </row>
    <row r="89" spans="1:25" ht="12" customHeight="1" x14ac:dyDescent="0.2">
      <c r="A89" s="319"/>
      <c r="B89" s="312"/>
      <c r="C89" s="313"/>
      <c r="D89" s="314"/>
      <c r="E89" s="315"/>
      <c r="F89" s="205"/>
      <c r="G89" s="205"/>
      <c r="H89" s="205"/>
      <c r="I89" s="205"/>
      <c r="J89" s="205"/>
      <c r="K89" s="205"/>
      <c r="L89" s="205"/>
      <c r="M89" s="205"/>
      <c r="N89" s="205"/>
      <c r="O89" s="205"/>
      <c r="P89" s="205"/>
      <c r="Q89" s="205"/>
      <c r="R89" s="205"/>
      <c r="S89" s="205"/>
      <c r="T89" s="205"/>
      <c r="U89" s="205"/>
      <c r="V89" s="205"/>
      <c r="W89" s="205"/>
      <c r="X89" s="205"/>
      <c r="Y89" s="205"/>
    </row>
    <row r="90" spans="1:25" ht="12" customHeight="1" x14ac:dyDescent="0.2">
      <c r="A90" s="273" t="s">
        <v>308</v>
      </c>
      <c r="B90" s="312"/>
      <c r="C90" s="313"/>
      <c r="D90" s="314"/>
      <c r="E90" s="315"/>
      <c r="F90" s="205"/>
      <c r="G90" s="205"/>
      <c r="H90" s="205"/>
      <c r="I90" s="205"/>
      <c r="J90" s="205"/>
      <c r="K90" s="205"/>
      <c r="L90" s="205"/>
      <c r="M90" s="205"/>
      <c r="N90" s="205"/>
      <c r="O90" s="205"/>
      <c r="P90" s="205"/>
      <c r="Q90" s="205"/>
      <c r="R90" s="205"/>
      <c r="S90" s="205"/>
      <c r="T90" s="205"/>
      <c r="U90" s="205"/>
      <c r="V90" s="205"/>
      <c r="W90" s="205"/>
      <c r="X90" s="205"/>
      <c r="Y90" s="205"/>
    </row>
    <row r="91" spans="1:25" ht="12" customHeight="1" x14ac:dyDescent="0.2">
      <c r="A91" s="311" t="s">
        <v>309</v>
      </c>
      <c r="B91" s="312"/>
      <c r="C91" s="313"/>
      <c r="D91" s="314"/>
      <c r="E91" s="315"/>
      <c r="F91" s="205"/>
      <c r="G91" s="205"/>
      <c r="H91" s="205"/>
      <c r="I91" s="205"/>
      <c r="J91" s="205"/>
      <c r="K91" s="205"/>
      <c r="L91" s="205"/>
      <c r="M91" s="205"/>
      <c r="N91" s="205"/>
      <c r="O91" s="205"/>
      <c r="P91" s="205"/>
      <c r="Q91" s="205"/>
      <c r="R91" s="205"/>
      <c r="S91" s="205"/>
      <c r="T91" s="205"/>
      <c r="U91" s="205"/>
      <c r="V91" s="205"/>
      <c r="W91" s="205"/>
      <c r="X91" s="205"/>
      <c r="Y91" s="205"/>
    </row>
    <row r="92" spans="1:25" ht="12" customHeight="1" x14ac:dyDescent="0.2">
      <c r="A92" s="205"/>
      <c r="B92" s="312"/>
      <c r="C92" s="313"/>
      <c r="D92" s="314"/>
      <c r="E92" s="315"/>
      <c r="F92" s="205"/>
      <c r="G92" s="205"/>
      <c r="H92" s="205"/>
      <c r="I92" s="205"/>
      <c r="J92" s="205"/>
      <c r="K92" s="205"/>
      <c r="L92" s="205"/>
      <c r="M92" s="205"/>
      <c r="N92" s="205"/>
      <c r="O92" s="205"/>
      <c r="P92" s="205"/>
      <c r="Q92" s="205"/>
      <c r="R92" s="205"/>
      <c r="S92" s="205"/>
      <c r="T92" s="205"/>
      <c r="U92" s="205"/>
      <c r="V92" s="205"/>
      <c r="W92" s="205"/>
      <c r="X92" s="205"/>
      <c r="Y92" s="205"/>
    </row>
    <row r="93" spans="1:25" ht="12" customHeight="1" x14ac:dyDescent="0.2">
      <c r="A93" s="319"/>
      <c r="B93" s="312"/>
      <c r="C93" s="313"/>
      <c r="D93" s="314"/>
      <c r="E93" s="315"/>
      <c r="F93" s="205"/>
      <c r="G93" s="205"/>
      <c r="H93" s="205"/>
      <c r="I93" s="205"/>
      <c r="J93" s="205"/>
      <c r="K93" s="205"/>
      <c r="L93" s="205"/>
      <c r="M93" s="205"/>
      <c r="N93" s="205"/>
      <c r="O93" s="205"/>
      <c r="P93" s="205"/>
      <c r="Q93" s="205"/>
      <c r="R93" s="205"/>
      <c r="S93" s="205"/>
      <c r="T93" s="205"/>
      <c r="U93" s="205"/>
      <c r="V93" s="205"/>
      <c r="W93" s="205"/>
      <c r="X93" s="205"/>
      <c r="Y93" s="205"/>
    </row>
    <row r="94" spans="1:25" ht="12" customHeight="1" x14ac:dyDescent="0.2">
      <c r="A94" s="122" t="s">
        <v>310</v>
      </c>
      <c r="B94" s="312"/>
      <c r="C94" s="313"/>
      <c r="D94" s="314"/>
      <c r="E94" s="315"/>
      <c r="F94" s="205"/>
      <c r="G94" s="205"/>
      <c r="H94" s="205"/>
      <c r="I94" s="205"/>
      <c r="J94" s="205"/>
      <c r="K94" s="205"/>
      <c r="L94" s="205"/>
      <c r="M94" s="205"/>
      <c r="N94" s="205"/>
      <c r="O94" s="205"/>
      <c r="P94" s="205"/>
      <c r="Q94" s="205"/>
      <c r="R94" s="205"/>
      <c r="S94" s="205"/>
      <c r="T94" s="205"/>
      <c r="U94" s="205"/>
      <c r="V94" s="205"/>
      <c r="W94" s="205"/>
      <c r="X94" s="205"/>
      <c r="Y94" s="205"/>
    </row>
    <row r="95" spans="1:25" ht="12" customHeight="1" x14ac:dyDescent="0.2">
      <c r="A95" s="319"/>
      <c r="B95" s="312"/>
      <c r="C95" s="313"/>
      <c r="D95" s="314"/>
      <c r="E95" s="315"/>
      <c r="F95" s="205"/>
      <c r="G95" s="205"/>
      <c r="H95" s="205"/>
      <c r="I95" s="205"/>
      <c r="J95" s="205"/>
      <c r="K95" s="205"/>
      <c r="L95" s="205"/>
      <c r="M95" s="205"/>
      <c r="N95" s="205"/>
      <c r="O95" s="205"/>
      <c r="P95" s="205"/>
      <c r="Q95" s="205"/>
      <c r="R95" s="205"/>
      <c r="S95" s="205"/>
      <c r="T95" s="205"/>
      <c r="U95" s="205"/>
      <c r="V95" s="205"/>
      <c r="W95" s="205"/>
      <c r="X95" s="205"/>
      <c r="Y95" s="205"/>
    </row>
    <row r="96" spans="1:25" ht="12" customHeight="1" x14ac:dyDescent="0.2">
      <c r="A96" s="400"/>
      <c r="B96" s="401"/>
      <c r="C96" s="402"/>
      <c r="D96" s="403"/>
      <c r="E96" s="341" t="s">
        <v>229</v>
      </c>
      <c r="F96" s="205"/>
      <c r="G96" s="205"/>
      <c r="H96" s="205"/>
      <c r="I96" s="205"/>
      <c r="J96" s="205"/>
      <c r="K96" s="205"/>
      <c r="L96" s="205"/>
      <c r="M96" s="205"/>
      <c r="N96" s="205"/>
      <c r="O96" s="205"/>
      <c r="P96" s="205"/>
      <c r="Q96" s="205"/>
      <c r="R96" s="205"/>
      <c r="S96" s="205"/>
      <c r="T96" s="205"/>
      <c r="U96" s="205"/>
      <c r="V96" s="205"/>
      <c r="W96" s="205"/>
      <c r="X96" s="205"/>
      <c r="Y96" s="205"/>
    </row>
    <row r="97" spans="1:25" ht="12" customHeight="1" x14ac:dyDescent="0.2">
      <c r="A97" s="295" t="s">
        <v>311</v>
      </c>
      <c r="B97" s="404" t="s">
        <v>65</v>
      </c>
      <c r="C97" s="405" t="s">
        <v>305</v>
      </c>
      <c r="D97" s="406" t="s">
        <v>232</v>
      </c>
      <c r="E97" s="299" t="s">
        <v>233</v>
      </c>
      <c r="F97" s="205"/>
      <c r="G97" s="205"/>
      <c r="H97" s="205"/>
      <c r="I97" s="205"/>
      <c r="J97" s="205"/>
      <c r="K97" s="205"/>
      <c r="L97" s="205"/>
      <c r="M97" s="205"/>
      <c r="N97" s="205"/>
      <c r="O97" s="205"/>
      <c r="P97" s="205"/>
      <c r="Q97" s="205"/>
      <c r="R97" s="205"/>
      <c r="S97" s="205"/>
      <c r="T97" s="205"/>
      <c r="U97" s="205"/>
      <c r="V97" s="205"/>
      <c r="W97" s="205"/>
      <c r="X97" s="205"/>
      <c r="Y97" s="205"/>
    </row>
    <row r="98" spans="1:25" ht="12" customHeight="1" x14ac:dyDescent="0.2">
      <c r="A98" s="407" t="s">
        <v>312</v>
      </c>
      <c r="B98" s="323" t="e">
        <f t="shared" ref="B98:B102" si="20">#REF!</f>
        <v>#REF!</v>
      </c>
      <c r="C98" s="408" t="e">
        <f t="shared" ref="C98:C102" si="21">D98/$D$123</f>
        <v>#REF!</v>
      </c>
      <c r="D98" s="409" t="e">
        <f>D88*B98/100</f>
        <v>#REF!</v>
      </c>
      <c r="E98" s="410" t="s">
        <v>313</v>
      </c>
      <c r="F98" s="205"/>
      <c r="G98" s="205"/>
      <c r="H98" s="205"/>
      <c r="I98" s="205"/>
      <c r="J98" s="205"/>
      <c r="K98" s="205"/>
      <c r="L98" s="205"/>
      <c r="M98" s="205"/>
      <c r="N98" s="205"/>
      <c r="O98" s="205"/>
      <c r="P98" s="205"/>
      <c r="Q98" s="205"/>
      <c r="R98" s="205"/>
      <c r="S98" s="205"/>
      <c r="T98" s="205"/>
      <c r="U98" s="205"/>
      <c r="V98" s="205"/>
      <c r="W98" s="205"/>
      <c r="X98" s="205"/>
      <c r="Y98" s="205"/>
    </row>
    <row r="99" spans="1:25" ht="12" customHeight="1" x14ac:dyDescent="0.2">
      <c r="A99" s="407" t="s">
        <v>314</v>
      </c>
      <c r="B99" s="323" t="e">
        <f t="shared" si="20"/>
        <v>#REF!</v>
      </c>
      <c r="C99" s="408" t="e">
        <f t="shared" si="21"/>
        <v>#REF!</v>
      </c>
      <c r="D99" s="409" t="e">
        <f>D88*B99/100</f>
        <v>#REF!</v>
      </c>
      <c r="E99" s="410" t="s">
        <v>313</v>
      </c>
      <c r="F99" s="205"/>
      <c r="G99" s="205"/>
      <c r="H99" s="205"/>
      <c r="I99" s="205"/>
      <c r="J99" s="205"/>
      <c r="K99" s="205"/>
      <c r="L99" s="205"/>
      <c r="M99" s="205"/>
      <c r="N99" s="205"/>
      <c r="O99" s="205"/>
      <c r="P99" s="205"/>
      <c r="Q99" s="205"/>
      <c r="R99" s="205"/>
      <c r="S99" s="205"/>
      <c r="T99" s="205"/>
      <c r="U99" s="205"/>
      <c r="V99" s="205"/>
      <c r="W99" s="205"/>
      <c r="X99" s="205"/>
      <c r="Y99" s="205"/>
    </row>
    <row r="100" spans="1:25" ht="12" customHeight="1" x14ac:dyDescent="0.2">
      <c r="A100" s="407" t="s">
        <v>314</v>
      </c>
      <c r="B100" s="323" t="e">
        <f t="shared" si="20"/>
        <v>#REF!</v>
      </c>
      <c r="C100" s="408" t="e">
        <f t="shared" si="21"/>
        <v>#REF!</v>
      </c>
      <c r="D100" s="409" t="e">
        <f>D88*B100/100</f>
        <v>#REF!</v>
      </c>
      <c r="E100" s="410" t="s">
        <v>313</v>
      </c>
      <c r="F100" s="205"/>
      <c r="G100" s="205"/>
      <c r="H100" s="205"/>
      <c r="I100" s="205"/>
      <c r="J100" s="205"/>
      <c r="K100" s="205"/>
      <c r="L100" s="205"/>
      <c r="M100" s="205"/>
      <c r="N100" s="205"/>
      <c r="O100" s="205"/>
      <c r="P100" s="205"/>
      <c r="Q100" s="205"/>
      <c r="R100" s="205"/>
      <c r="S100" s="205"/>
      <c r="T100" s="205"/>
      <c r="U100" s="205"/>
      <c r="V100" s="205"/>
      <c r="W100" s="205"/>
      <c r="X100" s="205"/>
      <c r="Y100" s="205"/>
    </row>
    <row r="101" spans="1:25" ht="12" customHeight="1" x14ac:dyDescent="0.2">
      <c r="A101" s="411" t="s">
        <v>314</v>
      </c>
      <c r="B101" s="323" t="e">
        <f t="shared" si="20"/>
        <v>#REF!</v>
      </c>
      <c r="C101" s="408" t="e">
        <f t="shared" si="21"/>
        <v>#REF!</v>
      </c>
      <c r="D101" s="409" t="e">
        <f>D88*B101/100</f>
        <v>#REF!</v>
      </c>
      <c r="E101" s="410" t="s">
        <v>313</v>
      </c>
      <c r="F101" s="205"/>
      <c r="G101" s="205"/>
      <c r="H101" s="205"/>
      <c r="I101" s="205"/>
      <c r="J101" s="205"/>
      <c r="K101" s="205"/>
      <c r="L101" s="205"/>
      <c r="M101" s="205"/>
      <c r="N101" s="205"/>
      <c r="O101" s="205"/>
      <c r="P101" s="205"/>
      <c r="Q101" s="205"/>
      <c r="R101" s="205"/>
      <c r="S101" s="205"/>
      <c r="T101" s="205"/>
      <c r="U101" s="205"/>
      <c r="V101" s="205"/>
      <c r="W101" s="205"/>
      <c r="X101" s="205"/>
      <c r="Y101" s="205"/>
    </row>
    <row r="102" spans="1:25" ht="12" customHeight="1" x14ac:dyDescent="0.2">
      <c r="A102" s="412" t="s">
        <v>315</v>
      </c>
      <c r="B102" s="413" t="e">
        <f t="shared" si="20"/>
        <v>#REF!</v>
      </c>
      <c r="C102" s="414" t="e">
        <f t="shared" si="21"/>
        <v>#REF!</v>
      </c>
      <c r="D102" s="415" t="e">
        <f>SUM(D98:D101)</f>
        <v>#REF!</v>
      </c>
      <c r="E102" s="416" t="s">
        <v>316</v>
      </c>
      <c r="F102" s="205"/>
      <c r="G102" s="205"/>
      <c r="H102" s="205"/>
      <c r="I102" s="205"/>
      <c r="J102" s="205"/>
      <c r="K102" s="205"/>
      <c r="L102" s="205"/>
      <c r="M102" s="205"/>
      <c r="N102" s="205"/>
      <c r="O102" s="205"/>
      <c r="P102" s="205"/>
      <c r="Q102" s="205"/>
      <c r="R102" s="205"/>
      <c r="S102" s="205"/>
      <c r="T102" s="205"/>
      <c r="U102" s="205"/>
      <c r="V102" s="205"/>
      <c r="W102" s="205"/>
      <c r="X102" s="205"/>
      <c r="Y102" s="205"/>
    </row>
    <row r="103" spans="1:25" ht="12" customHeight="1" x14ac:dyDescent="0.2">
      <c r="A103" s="417"/>
      <c r="B103" s="401"/>
      <c r="C103" s="418"/>
      <c r="D103" s="419"/>
      <c r="E103" s="420"/>
      <c r="F103" s="205"/>
      <c r="G103" s="205"/>
      <c r="H103" s="205"/>
      <c r="I103" s="205"/>
      <c r="J103" s="205"/>
      <c r="K103" s="205"/>
      <c r="L103" s="205"/>
      <c r="M103" s="205"/>
      <c r="N103" s="205"/>
      <c r="O103" s="205"/>
      <c r="P103" s="205"/>
      <c r="Q103" s="205"/>
      <c r="R103" s="205"/>
      <c r="S103" s="205"/>
      <c r="T103" s="205"/>
      <c r="U103" s="205"/>
      <c r="V103" s="205"/>
      <c r="W103" s="205"/>
      <c r="X103" s="205"/>
      <c r="Y103" s="205"/>
    </row>
    <row r="104" spans="1:25" ht="12" customHeight="1" x14ac:dyDescent="0.2">
      <c r="A104" s="421"/>
      <c r="B104" s="401"/>
      <c r="C104" s="402"/>
      <c r="D104" s="403"/>
      <c r="E104" s="294" t="s">
        <v>229</v>
      </c>
      <c r="F104" s="205"/>
      <c r="G104" s="205"/>
      <c r="H104" s="205"/>
      <c r="I104" s="205"/>
      <c r="J104" s="205"/>
      <c r="K104" s="205"/>
      <c r="L104" s="205"/>
      <c r="M104" s="205"/>
      <c r="N104" s="205"/>
      <c r="O104" s="205"/>
      <c r="P104" s="205"/>
      <c r="Q104" s="205"/>
      <c r="R104" s="205"/>
      <c r="S104" s="205"/>
      <c r="T104" s="205"/>
      <c r="U104" s="205"/>
      <c r="V104" s="205"/>
      <c r="W104" s="205"/>
      <c r="X104" s="205"/>
      <c r="Y104" s="205"/>
    </row>
    <row r="105" spans="1:25" ht="12" customHeight="1" x14ac:dyDescent="0.2">
      <c r="A105" s="295" t="s">
        <v>317</v>
      </c>
      <c r="B105" s="404" t="s">
        <v>65</v>
      </c>
      <c r="C105" s="422" t="s">
        <v>305</v>
      </c>
      <c r="D105" s="406" t="s">
        <v>232</v>
      </c>
      <c r="E105" s="299" t="s">
        <v>233</v>
      </c>
      <c r="F105" s="205"/>
      <c r="G105" s="205"/>
      <c r="H105" s="205"/>
      <c r="I105" s="205"/>
      <c r="J105" s="205"/>
      <c r="K105" s="205"/>
      <c r="L105" s="205"/>
      <c r="M105" s="205"/>
      <c r="N105" s="205"/>
      <c r="O105" s="205"/>
      <c r="P105" s="205"/>
      <c r="Q105" s="205"/>
      <c r="R105" s="205"/>
      <c r="S105" s="205"/>
      <c r="T105" s="205"/>
      <c r="U105" s="205"/>
      <c r="V105" s="205"/>
      <c r="W105" s="205"/>
      <c r="X105" s="205"/>
      <c r="Y105" s="205"/>
    </row>
    <row r="106" spans="1:25" ht="12" customHeight="1" x14ac:dyDescent="0.2">
      <c r="A106" s="423" t="s">
        <v>318</v>
      </c>
      <c r="B106" s="323" t="e">
        <f>#REF!</f>
        <v>#REF!</v>
      </c>
      <c r="C106" s="424" t="e">
        <f t="shared" ref="C106:C107" si="22">D106/$D$123</f>
        <v>#REF!</v>
      </c>
      <c r="D106" s="409" t="e">
        <f>(D88+D102)*B106/100</f>
        <v>#REF!</v>
      </c>
      <c r="E106" s="425" t="s">
        <v>319</v>
      </c>
      <c r="F106" s="205"/>
      <c r="G106" s="205"/>
      <c r="H106" s="205"/>
      <c r="I106" s="205"/>
      <c r="J106" s="205"/>
      <c r="K106" s="205"/>
      <c r="L106" s="205"/>
      <c r="M106" s="205"/>
      <c r="N106" s="205"/>
      <c r="O106" s="205"/>
      <c r="P106" s="205"/>
      <c r="Q106" s="205"/>
      <c r="R106" s="205"/>
      <c r="S106" s="205"/>
      <c r="T106" s="205"/>
      <c r="U106" s="205"/>
      <c r="V106" s="205"/>
      <c r="W106" s="205"/>
      <c r="X106" s="205"/>
      <c r="Y106" s="205"/>
    </row>
    <row r="107" spans="1:25" ht="12" customHeight="1" x14ac:dyDescent="0.2">
      <c r="A107" s="412" t="s">
        <v>320</v>
      </c>
      <c r="B107" s="426"/>
      <c r="C107" s="414" t="e">
        <f t="shared" si="22"/>
        <v>#REF!</v>
      </c>
      <c r="D107" s="427" t="e">
        <f>D106</f>
        <v>#REF!</v>
      </c>
      <c r="E107" s="428" t="s">
        <v>321</v>
      </c>
      <c r="F107" s="205"/>
      <c r="G107" s="205"/>
      <c r="H107" s="205"/>
      <c r="I107" s="205"/>
      <c r="J107" s="205"/>
      <c r="K107" s="205"/>
      <c r="L107" s="205"/>
      <c r="M107" s="205"/>
      <c r="N107" s="205"/>
      <c r="O107" s="205"/>
      <c r="P107" s="205"/>
      <c r="Q107" s="205"/>
      <c r="R107" s="205"/>
      <c r="S107" s="205"/>
      <c r="T107" s="205"/>
      <c r="U107" s="205"/>
      <c r="V107" s="205"/>
      <c r="W107" s="205"/>
      <c r="X107" s="205"/>
      <c r="Y107" s="205"/>
    </row>
    <row r="108" spans="1:25" ht="12" customHeight="1" x14ac:dyDescent="0.2">
      <c r="A108" s="421"/>
      <c r="B108" s="401"/>
      <c r="C108" s="402"/>
      <c r="D108" s="403"/>
      <c r="E108" s="425"/>
      <c r="F108" s="205"/>
      <c r="G108" s="205"/>
      <c r="H108" s="205"/>
      <c r="I108" s="205"/>
      <c r="J108" s="205"/>
      <c r="K108" s="205"/>
      <c r="L108" s="205"/>
      <c r="M108" s="205"/>
      <c r="N108" s="205"/>
      <c r="O108" s="205"/>
      <c r="P108" s="205"/>
      <c r="Q108" s="205"/>
      <c r="R108" s="205"/>
      <c r="S108" s="205"/>
      <c r="T108" s="205"/>
      <c r="U108" s="205"/>
      <c r="V108" s="205"/>
      <c r="W108" s="205"/>
      <c r="X108" s="205"/>
      <c r="Y108" s="205"/>
    </row>
    <row r="109" spans="1:25" ht="12" customHeight="1" x14ac:dyDescent="0.2">
      <c r="A109" s="429" t="s">
        <v>322</v>
      </c>
      <c r="B109" s="430"/>
      <c r="C109" s="431"/>
      <c r="D109" s="432" t="e">
        <f>D88+D102+D107</f>
        <v>#REF!</v>
      </c>
      <c r="E109" s="433" t="s">
        <v>323</v>
      </c>
      <c r="F109" s="205"/>
      <c r="G109" s="205"/>
      <c r="H109" s="205"/>
      <c r="I109" s="205"/>
      <c r="J109" s="205"/>
      <c r="K109" s="205"/>
      <c r="L109" s="205"/>
      <c r="M109" s="205"/>
      <c r="N109" s="205"/>
      <c r="O109" s="205"/>
      <c r="P109" s="205"/>
      <c r="Q109" s="205"/>
      <c r="R109" s="205"/>
      <c r="S109" s="205"/>
      <c r="T109" s="205"/>
      <c r="U109" s="205"/>
      <c r="V109" s="205"/>
      <c r="W109" s="205"/>
      <c r="X109" s="205"/>
      <c r="Y109" s="205"/>
    </row>
    <row r="110" spans="1:25" ht="12" customHeight="1" x14ac:dyDescent="0.2">
      <c r="A110" s="421"/>
      <c r="B110" s="401"/>
      <c r="C110" s="402"/>
      <c r="D110" s="403"/>
      <c r="E110" s="425"/>
      <c r="F110" s="205"/>
      <c r="G110" s="205"/>
      <c r="H110" s="205"/>
      <c r="I110" s="205"/>
      <c r="J110" s="205"/>
      <c r="K110" s="205"/>
      <c r="L110" s="205"/>
      <c r="M110" s="205"/>
      <c r="N110" s="205"/>
      <c r="O110" s="205"/>
      <c r="P110" s="205"/>
      <c r="Q110" s="205"/>
      <c r="R110" s="205"/>
      <c r="S110" s="205"/>
      <c r="T110" s="205"/>
      <c r="U110" s="205"/>
      <c r="V110" s="205"/>
      <c r="W110" s="205"/>
      <c r="X110" s="205"/>
      <c r="Y110" s="205"/>
    </row>
    <row r="111" spans="1:25" ht="21" customHeight="1" x14ac:dyDescent="0.2">
      <c r="A111" s="421"/>
      <c r="B111" s="401"/>
      <c r="C111" s="402"/>
      <c r="D111" s="403"/>
      <c r="E111" s="434" t="s">
        <v>229</v>
      </c>
      <c r="F111" s="205"/>
      <c r="G111" s="205"/>
      <c r="H111" s="205"/>
      <c r="I111" s="205"/>
      <c r="J111" s="205"/>
      <c r="K111" s="205"/>
      <c r="L111" s="205"/>
      <c r="M111" s="205"/>
      <c r="N111" s="205"/>
      <c r="O111" s="205"/>
      <c r="P111" s="205"/>
      <c r="Q111" s="205"/>
      <c r="R111" s="205"/>
      <c r="S111" s="205"/>
      <c r="T111" s="205"/>
      <c r="U111" s="205"/>
      <c r="V111" s="205"/>
      <c r="W111" s="205"/>
      <c r="X111" s="205"/>
      <c r="Y111" s="205"/>
    </row>
    <row r="112" spans="1:25" ht="12" customHeight="1" x14ac:dyDescent="0.2">
      <c r="A112" s="295" t="s">
        <v>324</v>
      </c>
      <c r="B112" s="435" t="s">
        <v>65</v>
      </c>
      <c r="C112" s="422" t="s">
        <v>305</v>
      </c>
      <c r="D112" s="436" t="s">
        <v>232</v>
      </c>
      <c r="E112" s="299" t="s">
        <v>233</v>
      </c>
      <c r="F112" s="205"/>
      <c r="G112" s="205"/>
      <c r="H112" s="205"/>
      <c r="I112" s="205"/>
      <c r="J112" s="205"/>
      <c r="K112" s="205"/>
      <c r="L112" s="205"/>
      <c r="M112" s="205"/>
      <c r="N112" s="205"/>
      <c r="O112" s="205"/>
      <c r="P112" s="205"/>
      <c r="Q112" s="205"/>
      <c r="R112" s="205"/>
      <c r="S112" s="205"/>
      <c r="T112" s="205"/>
      <c r="U112" s="205"/>
      <c r="V112" s="205"/>
      <c r="W112" s="205"/>
      <c r="X112" s="205"/>
      <c r="Y112" s="205"/>
    </row>
    <row r="113" spans="1:25" ht="12" customHeight="1" x14ac:dyDescent="0.2">
      <c r="A113" s="437" t="s">
        <v>325</v>
      </c>
      <c r="B113" s="323" t="e">
        <f t="shared" ref="B113:B118" si="23">#REF!</f>
        <v>#REF!</v>
      </c>
      <c r="C113" s="438" t="e">
        <f t="shared" ref="C113:C117" si="24">D113/$D$123</f>
        <v>#REF!</v>
      </c>
      <c r="D113" s="439" t="e">
        <f>B119*B113/100</f>
        <v>#REF!</v>
      </c>
      <c r="E113" s="326" t="s">
        <v>326</v>
      </c>
      <c r="F113" s="205"/>
      <c r="G113" s="205"/>
      <c r="H113" s="205"/>
      <c r="I113" s="205"/>
      <c r="J113" s="205"/>
      <c r="K113" s="205"/>
      <c r="L113" s="205"/>
      <c r="M113" s="205"/>
      <c r="N113" s="205"/>
      <c r="O113" s="205"/>
      <c r="P113" s="205"/>
      <c r="Q113" s="205"/>
      <c r="R113" s="205"/>
      <c r="S113" s="205"/>
      <c r="T113" s="205"/>
      <c r="U113" s="205"/>
      <c r="V113" s="205"/>
      <c r="W113" s="205"/>
      <c r="X113" s="205"/>
      <c r="Y113" s="205"/>
    </row>
    <row r="114" spans="1:25" ht="12" customHeight="1" x14ac:dyDescent="0.2">
      <c r="A114" s="440" t="s">
        <v>327</v>
      </c>
      <c r="B114" s="323" t="e">
        <f t="shared" si="23"/>
        <v>#REF!</v>
      </c>
      <c r="C114" s="438" t="e">
        <f t="shared" si="24"/>
        <v>#REF!</v>
      </c>
      <c r="D114" s="439" t="e">
        <f>B119*B114/100</f>
        <v>#REF!</v>
      </c>
      <c r="E114" s="304" t="s">
        <v>328</v>
      </c>
      <c r="F114" s="205"/>
      <c r="G114" s="205"/>
      <c r="H114" s="205"/>
      <c r="I114" s="205"/>
      <c r="J114" s="205"/>
      <c r="K114" s="205"/>
      <c r="L114" s="205"/>
      <c r="M114" s="205"/>
      <c r="N114" s="205"/>
      <c r="O114" s="205"/>
      <c r="P114" s="205"/>
      <c r="Q114" s="205"/>
      <c r="R114" s="205"/>
      <c r="S114" s="205"/>
      <c r="T114" s="205"/>
      <c r="U114" s="205"/>
      <c r="V114" s="205"/>
      <c r="W114" s="205"/>
      <c r="X114" s="205"/>
      <c r="Y114" s="205"/>
    </row>
    <row r="115" spans="1:25" ht="12" customHeight="1" x14ac:dyDescent="0.2">
      <c r="A115" s="440" t="s">
        <v>329</v>
      </c>
      <c r="B115" s="323" t="e">
        <f t="shared" si="23"/>
        <v>#REF!</v>
      </c>
      <c r="C115" s="438" t="e">
        <f t="shared" si="24"/>
        <v>#REF!</v>
      </c>
      <c r="D115" s="439" t="e">
        <f>B119*B115/100</f>
        <v>#REF!</v>
      </c>
      <c r="E115" s="304" t="s">
        <v>330</v>
      </c>
      <c r="F115" s="205"/>
      <c r="G115" s="205"/>
      <c r="H115" s="205"/>
      <c r="I115" s="205"/>
      <c r="J115" s="205"/>
      <c r="K115" s="205"/>
      <c r="L115" s="205"/>
      <c r="M115" s="205"/>
      <c r="N115" s="205"/>
      <c r="O115" s="205"/>
      <c r="P115" s="205"/>
      <c r="Q115" s="205"/>
      <c r="R115" s="205"/>
      <c r="S115" s="205"/>
      <c r="T115" s="205"/>
      <c r="U115" s="205"/>
      <c r="V115" s="205"/>
      <c r="W115" s="205"/>
      <c r="X115" s="205"/>
      <c r="Y115" s="205"/>
    </row>
    <row r="116" spans="1:25" ht="12" customHeight="1" x14ac:dyDescent="0.2">
      <c r="A116" s="441" t="s">
        <v>331</v>
      </c>
      <c r="B116" s="323" t="e">
        <f t="shared" si="23"/>
        <v>#REF!</v>
      </c>
      <c r="C116" s="438" t="e">
        <f t="shared" si="24"/>
        <v>#REF!</v>
      </c>
      <c r="D116" s="439" t="e">
        <f>B119*B116/100</f>
        <v>#REF!</v>
      </c>
      <c r="E116" s="304" t="s">
        <v>332</v>
      </c>
      <c r="F116" s="205"/>
      <c r="G116" s="205"/>
      <c r="H116" s="205"/>
      <c r="I116" s="205"/>
      <c r="J116" s="205"/>
      <c r="K116" s="205"/>
      <c r="L116" s="205"/>
      <c r="M116" s="205"/>
      <c r="N116" s="205"/>
      <c r="O116" s="205"/>
      <c r="P116" s="205"/>
      <c r="Q116" s="205"/>
      <c r="R116" s="205"/>
      <c r="S116" s="205"/>
      <c r="T116" s="205"/>
      <c r="U116" s="205"/>
      <c r="V116" s="205"/>
      <c r="W116" s="205"/>
      <c r="X116" s="205"/>
      <c r="Y116" s="205"/>
    </row>
    <row r="117" spans="1:25" ht="12" customHeight="1" x14ac:dyDescent="0.2">
      <c r="A117" s="441" t="s">
        <v>333</v>
      </c>
      <c r="B117" s="323" t="e">
        <f t="shared" si="23"/>
        <v>#REF!</v>
      </c>
      <c r="C117" s="438" t="e">
        <f t="shared" si="24"/>
        <v>#REF!</v>
      </c>
      <c r="D117" s="439" t="e">
        <f>B119*B117/100</f>
        <v>#REF!</v>
      </c>
      <c r="E117" s="304"/>
      <c r="F117" s="205"/>
      <c r="G117" s="205"/>
      <c r="H117" s="205"/>
      <c r="I117" s="205"/>
      <c r="J117" s="205"/>
      <c r="K117" s="205"/>
      <c r="L117" s="205"/>
      <c r="M117" s="205"/>
      <c r="N117" s="205"/>
      <c r="O117" s="205"/>
      <c r="P117" s="205"/>
      <c r="Q117" s="205"/>
      <c r="R117" s="205"/>
      <c r="S117" s="205"/>
      <c r="T117" s="205"/>
      <c r="U117" s="205"/>
      <c r="V117" s="205"/>
      <c r="W117" s="205"/>
      <c r="X117" s="205"/>
      <c r="Y117" s="205"/>
    </row>
    <row r="118" spans="1:25" ht="12" customHeight="1" x14ac:dyDescent="0.2">
      <c r="A118" s="412" t="s">
        <v>334</v>
      </c>
      <c r="B118" s="442" t="e">
        <f t="shared" si="23"/>
        <v>#REF!</v>
      </c>
      <c r="C118" s="443" t="e">
        <f t="shared" ref="C118:D118" si="25">SUM(C113:C117)</f>
        <v>#REF!</v>
      </c>
      <c r="D118" s="415" t="e">
        <f t="shared" si="25"/>
        <v>#REF!</v>
      </c>
      <c r="E118" s="310" t="s">
        <v>335</v>
      </c>
      <c r="F118" s="205"/>
      <c r="G118" s="205"/>
      <c r="H118" s="205"/>
      <c r="I118" s="205"/>
      <c r="J118" s="205"/>
      <c r="K118" s="205"/>
      <c r="L118" s="205"/>
      <c r="M118" s="205"/>
      <c r="N118" s="205"/>
      <c r="O118" s="205"/>
      <c r="P118" s="205"/>
      <c r="Q118" s="205"/>
      <c r="R118" s="205"/>
      <c r="S118" s="205"/>
      <c r="T118" s="205"/>
      <c r="U118" s="205"/>
      <c r="V118" s="205"/>
      <c r="W118" s="205"/>
      <c r="X118" s="205"/>
      <c r="Y118" s="205"/>
    </row>
    <row r="119" spans="1:25" ht="12" customHeight="1" x14ac:dyDescent="0.2">
      <c r="A119" s="444" t="s">
        <v>336</v>
      </c>
      <c r="B119" s="445" t="e">
        <f>(D109)/(1-(B118/100))</f>
        <v>#REF!</v>
      </c>
      <c r="C119" s="402"/>
      <c r="D119" s="403"/>
      <c r="E119" s="446"/>
      <c r="F119" s="205"/>
      <c r="G119" s="205"/>
      <c r="H119" s="205"/>
      <c r="I119" s="205"/>
      <c r="J119" s="205"/>
      <c r="K119" s="205"/>
      <c r="L119" s="205"/>
      <c r="M119" s="205"/>
      <c r="N119" s="205"/>
      <c r="O119" s="205"/>
      <c r="P119" s="205"/>
      <c r="Q119" s="205"/>
      <c r="R119" s="205"/>
      <c r="S119" s="205"/>
      <c r="T119" s="205"/>
      <c r="U119" s="205"/>
      <c r="V119" s="205"/>
      <c r="W119" s="205"/>
      <c r="X119" s="205"/>
      <c r="Y119" s="205"/>
    </row>
    <row r="120" spans="1:25" ht="12" customHeight="1" x14ac:dyDescent="0.2">
      <c r="A120" s="444"/>
      <c r="B120" s="447"/>
      <c r="C120" s="402"/>
      <c r="D120" s="403"/>
      <c r="E120" s="448"/>
      <c r="F120" s="205"/>
      <c r="G120" s="205"/>
      <c r="H120" s="205"/>
      <c r="I120" s="205"/>
      <c r="J120" s="205"/>
      <c r="K120" s="205"/>
      <c r="L120" s="205"/>
      <c r="M120" s="205"/>
      <c r="N120" s="205"/>
      <c r="O120" s="205"/>
      <c r="P120" s="205"/>
      <c r="Q120" s="205"/>
      <c r="R120" s="205"/>
      <c r="S120" s="205"/>
      <c r="T120" s="205"/>
      <c r="U120" s="205"/>
      <c r="V120" s="205"/>
      <c r="W120" s="205"/>
      <c r="X120" s="205"/>
      <c r="Y120" s="205"/>
    </row>
    <row r="121" spans="1:25" ht="12" customHeight="1" x14ac:dyDescent="0.2">
      <c r="A121" s="449" t="s">
        <v>337</v>
      </c>
      <c r="B121" s="430"/>
      <c r="C121" s="450" t="e">
        <f>D121/D123</f>
        <v>#REF!</v>
      </c>
      <c r="D121" s="451" t="e">
        <f>SUM(D102+D107+D118)</f>
        <v>#REF!</v>
      </c>
      <c r="E121" s="452" t="s">
        <v>338</v>
      </c>
      <c r="F121" s="205"/>
      <c r="G121" s="205"/>
      <c r="H121" s="205"/>
      <c r="I121" s="205"/>
      <c r="J121" s="205"/>
      <c r="K121" s="205"/>
      <c r="L121" s="205"/>
      <c r="M121" s="205"/>
      <c r="N121" s="205"/>
      <c r="O121" s="205"/>
      <c r="P121" s="205"/>
      <c r="Q121" s="205"/>
      <c r="R121" s="205"/>
      <c r="S121" s="205"/>
      <c r="T121" s="205"/>
      <c r="U121" s="205"/>
      <c r="V121" s="205"/>
      <c r="W121" s="205"/>
      <c r="X121" s="205"/>
      <c r="Y121" s="205"/>
    </row>
    <row r="122" spans="1:25" ht="12" customHeight="1" x14ac:dyDescent="0.2">
      <c r="A122" s="205"/>
      <c r="B122" s="401"/>
      <c r="C122" s="402"/>
      <c r="D122" s="403"/>
      <c r="E122" s="315"/>
      <c r="F122" s="205"/>
      <c r="G122" s="205"/>
      <c r="H122" s="205"/>
      <c r="I122" s="205"/>
      <c r="J122" s="205"/>
      <c r="K122" s="205"/>
      <c r="L122" s="205"/>
      <c r="M122" s="205"/>
      <c r="N122" s="205"/>
      <c r="O122" s="205"/>
      <c r="P122" s="205"/>
      <c r="Q122" s="205"/>
      <c r="R122" s="205"/>
      <c r="S122" s="205"/>
      <c r="T122" s="205"/>
      <c r="U122" s="205"/>
      <c r="V122" s="205"/>
      <c r="W122" s="205"/>
      <c r="X122" s="205"/>
      <c r="Y122" s="205"/>
    </row>
    <row r="123" spans="1:25" ht="12" customHeight="1" x14ac:dyDescent="0.2">
      <c r="A123" s="453" t="s">
        <v>359</v>
      </c>
      <c r="B123" s="454"/>
      <c r="C123" s="455"/>
      <c r="D123" s="456" t="e">
        <f>D109+D118</f>
        <v>#REF!</v>
      </c>
      <c r="E123" s="457" t="s">
        <v>340</v>
      </c>
      <c r="F123" s="205"/>
      <c r="G123" s="205"/>
      <c r="H123" s="205"/>
      <c r="I123" s="205"/>
      <c r="J123" s="205"/>
      <c r="K123" s="205"/>
      <c r="L123" s="205"/>
      <c r="M123" s="205"/>
      <c r="N123" s="205"/>
      <c r="O123" s="205"/>
      <c r="P123" s="205"/>
      <c r="Q123" s="205"/>
      <c r="R123" s="205"/>
      <c r="S123" s="205"/>
      <c r="T123" s="205"/>
      <c r="U123" s="205"/>
      <c r="V123" s="205"/>
      <c r="W123" s="205"/>
      <c r="X123" s="205"/>
      <c r="Y123" s="205"/>
    </row>
    <row r="124" spans="1:25" ht="12" customHeight="1" x14ac:dyDescent="0.2">
      <c r="A124" s="205"/>
      <c r="B124" s="401"/>
      <c r="C124" s="402"/>
      <c r="D124" s="403"/>
      <c r="E124" s="315"/>
      <c r="F124" s="205"/>
      <c r="G124" s="205"/>
      <c r="H124" s="205"/>
      <c r="I124" s="205"/>
      <c r="J124" s="205"/>
      <c r="K124" s="205"/>
      <c r="L124" s="205"/>
      <c r="M124" s="205"/>
      <c r="N124" s="205"/>
      <c r="O124" s="205"/>
      <c r="P124" s="205"/>
      <c r="Q124" s="205"/>
      <c r="R124" s="205"/>
      <c r="S124" s="205"/>
      <c r="T124" s="205"/>
      <c r="U124" s="205"/>
      <c r="V124" s="205"/>
      <c r="W124" s="205"/>
      <c r="X124" s="205"/>
      <c r="Y124" s="205"/>
    </row>
    <row r="125" spans="1:25" ht="12" customHeight="1" x14ac:dyDescent="0.2">
      <c r="A125" s="453" t="s">
        <v>359</v>
      </c>
      <c r="B125" s="454"/>
      <c r="C125" s="455"/>
      <c r="D125" s="456" t="e">
        <f>D123*1.6</f>
        <v>#REF!</v>
      </c>
      <c r="E125" s="457" t="s">
        <v>340</v>
      </c>
      <c r="F125" s="205"/>
      <c r="G125" s="205"/>
      <c r="H125" s="205"/>
      <c r="I125" s="205"/>
      <c r="J125" s="205"/>
      <c r="K125" s="205"/>
      <c r="L125" s="205"/>
      <c r="M125" s="205"/>
      <c r="N125" s="205"/>
      <c r="O125" s="205"/>
      <c r="P125" s="205"/>
      <c r="Q125" s="205"/>
      <c r="R125" s="205"/>
      <c r="S125" s="205"/>
      <c r="T125" s="205"/>
      <c r="U125" s="205"/>
      <c r="V125" s="205"/>
      <c r="W125" s="205"/>
      <c r="X125" s="205"/>
      <c r="Y125" s="205"/>
    </row>
    <row r="126" spans="1:25" ht="12" customHeight="1" x14ac:dyDescent="0.25">
      <c r="A126" s="278"/>
      <c r="B126" s="401"/>
      <c r="C126" s="402"/>
      <c r="D126" s="458"/>
      <c r="E126" s="315"/>
      <c r="F126" s="205"/>
      <c r="G126" s="205"/>
      <c r="H126" s="205"/>
      <c r="I126" s="205"/>
      <c r="J126" s="205"/>
      <c r="K126" s="205"/>
      <c r="L126" s="205"/>
      <c r="M126" s="205"/>
      <c r="N126" s="205"/>
      <c r="O126" s="205"/>
      <c r="P126" s="205"/>
      <c r="Q126" s="205"/>
      <c r="R126" s="205"/>
      <c r="S126" s="205"/>
      <c r="T126" s="205"/>
      <c r="U126" s="205"/>
      <c r="V126" s="205"/>
      <c r="W126" s="205"/>
      <c r="X126" s="205"/>
      <c r="Y126" s="205"/>
    </row>
    <row r="127" spans="1:25" ht="12" customHeight="1" x14ac:dyDescent="0.2">
      <c r="A127" s="459"/>
      <c r="B127" s="401"/>
      <c r="C127" s="402"/>
      <c r="D127" s="403"/>
      <c r="E127" s="315"/>
      <c r="F127" s="205"/>
      <c r="G127" s="205"/>
      <c r="H127" s="205"/>
      <c r="I127" s="205"/>
      <c r="J127" s="205"/>
      <c r="K127" s="205"/>
      <c r="L127" s="205"/>
      <c r="M127" s="205"/>
      <c r="N127" s="205"/>
      <c r="O127" s="205"/>
      <c r="P127" s="205"/>
      <c r="Q127" s="205"/>
      <c r="R127" s="205"/>
      <c r="S127" s="205"/>
      <c r="T127" s="205"/>
      <c r="U127" s="205"/>
      <c r="V127" s="205"/>
      <c r="W127" s="205"/>
      <c r="X127" s="205"/>
      <c r="Y127" s="205"/>
    </row>
    <row r="128" spans="1:25" ht="12" customHeight="1" x14ac:dyDescent="0.2">
      <c r="A128" s="205"/>
      <c r="B128" s="205"/>
      <c r="C128" s="205"/>
      <c r="D128" s="205"/>
      <c r="E128" s="205"/>
      <c r="F128" s="205"/>
      <c r="G128" s="205"/>
      <c r="H128" s="205"/>
      <c r="I128" s="205"/>
      <c r="J128" s="205"/>
      <c r="K128" s="205"/>
      <c r="L128" s="205"/>
      <c r="M128" s="205"/>
      <c r="N128" s="205"/>
      <c r="O128" s="205"/>
      <c r="P128" s="205"/>
      <c r="Q128" s="205"/>
      <c r="R128" s="205"/>
      <c r="S128" s="205"/>
      <c r="T128" s="205"/>
      <c r="U128" s="205"/>
      <c r="V128" s="205"/>
      <c r="W128" s="205"/>
      <c r="X128" s="205"/>
      <c r="Y128" s="205"/>
    </row>
    <row r="129" spans="1:25" ht="12" customHeight="1" x14ac:dyDescent="0.2">
      <c r="A129" s="205"/>
      <c r="B129" s="205"/>
      <c r="C129" s="205"/>
      <c r="D129" s="205"/>
      <c r="E129" s="205"/>
      <c r="F129" s="205"/>
      <c r="G129" s="205"/>
      <c r="H129" s="205"/>
      <c r="I129" s="205"/>
      <c r="J129" s="205"/>
      <c r="K129" s="205"/>
      <c r="L129" s="205"/>
      <c r="M129" s="205"/>
      <c r="N129" s="205"/>
      <c r="O129" s="205"/>
      <c r="P129" s="205"/>
      <c r="Q129" s="205"/>
      <c r="R129" s="205"/>
      <c r="S129" s="205"/>
      <c r="T129" s="205"/>
      <c r="U129" s="205"/>
      <c r="V129" s="205"/>
      <c r="W129" s="205"/>
      <c r="X129" s="205"/>
      <c r="Y129" s="205"/>
    </row>
    <row r="130" spans="1:25" ht="12" customHeight="1" x14ac:dyDescent="0.2">
      <c r="A130" s="205"/>
      <c r="B130" s="205"/>
      <c r="C130" s="205"/>
      <c r="D130" s="205"/>
      <c r="E130" s="205"/>
      <c r="F130" s="205"/>
      <c r="G130" s="205"/>
      <c r="H130" s="205"/>
      <c r="I130" s="205"/>
      <c r="J130" s="205"/>
      <c r="K130" s="205"/>
      <c r="L130" s="205"/>
      <c r="M130" s="205"/>
      <c r="N130" s="205"/>
      <c r="O130" s="205"/>
      <c r="P130" s="205"/>
      <c r="Q130" s="205"/>
      <c r="R130" s="205"/>
      <c r="S130" s="205"/>
      <c r="T130" s="205"/>
      <c r="U130" s="205"/>
      <c r="V130" s="205"/>
      <c r="W130" s="205"/>
      <c r="X130" s="205"/>
      <c r="Y130" s="205"/>
    </row>
    <row r="131" spans="1:25" ht="12" customHeight="1" x14ac:dyDescent="0.2">
      <c r="A131" s="205"/>
      <c r="B131" s="205"/>
      <c r="C131" s="205"/>
      <c r="D131" s="205"/>
      <c r="E131" s="205"/>
      <c r="F131" s="205"/>
      <c r="G131" s="205"/>
      <c r="H131" s="205"/>
      <c r="I131" s="205"/>
      <c r="J131" s="205"/>
      <c r="K131" s="205"/>
      <c r="L131" s="205"/>
      <c r="M131" s="205"/>
      <c r="N131" s="205"/>
      <c r="O131" s="205"/>
      <c r="P131" s="205"/>
      <c r="Q131" s="205"/>
      <c r="R131" s="205"/>
      <c r="S131" s="205"/>
      <c r="T131" s="205"/>
      <c r="U131" s="205"/>
      <c r="V131" s="205"/>
      <c r="W131" s="205"/>
      <c r="X131" s="205"/>
      <c r="Y131" s="205"/>
    </row>
    <row r="132" spans="1:25" ht="12" customHeight="1" x14ac:dyDescent="0.2">
      <c r="A132" s="205"/>
      <c r="B132" s="205"/>
      <c r="C132" s="205"/>
      <c r="D132" s="205"/>
      <c r="E132" s="205"/>
      <c r="F132" s="205"/>
      <c r="G132" s="205"/>
      <c r="H132" s="205"/>
      <c r="I132" s="205"/>
      <c r="J132" s="205"/>
      <c r="K132" s="205"/>
      <c r="L132" s="205"/>
      <c r="M132" s="205"/>
      <c r="N132" s="205"/>
      <c r="O132" s="205"/>
      <c r="P132" s="205"/>
      <c r="Q132" s="205"/>
      <c r="R132" s="205"/>
      <c r="S132" s="205"/>
      <c r="T132" s="205"/>
      <c r="U132" s="205"/>
      <c r="V132" s="205"/>
      <c r="W132" s="205"/>
      <c r="X132" s="205"/>
      <c r="Y132" s="205"/>
    </row>
    <row r="133" spans="1:25" ht="12" customHeight="1" x14ac:dyDescent="0.2">
      <c r="A133" s="205"/>
      <c r="B133" s="205"/>
      <c r="C133" s="205"/>
      <c r="D133" s="205"/>
      <c r="E133" s="205"/>
      <c r="F133" s="205"/>
      <c r="G133" s="205"/>
      <c r="H133" s="205"/>
      <c r="I133" s="205"/>
      <c r="J133" s="205"/>
      <c r="K133" s="205"/>
      <c r="L133" s="205"/>
      <c r="M133" s="205"/>
      <c r="N133" s="205"/>
      <c r="O133" s="205"/>
      <c r="P133" s="205"/>
      <c r="Q133" s="205"/>
      <c r="R133" s="205"/>
      <c r="S133" s="205"/>
      <c r="T133" s="205"/>
      <c r="U133" s="205"/>
      <c r="V133" s="205"/>
      <c r="W133" s="205"/>
      <c r="X133" s="205"/>
      <c r="Y133" s="205"/>
    </row>
    <row r="134" spans="1:25" ht="12" customHeight="1" x14ac:dyDescent="0.2">
      <c r="A134" s="205"/>
      <c r="B134" s="205"/>
      <c r="C134" s="205"/>
      <c r="D134" s="205"/>
      <c r="E134" s="205"/>
      <c r="F134" s="205"/>
      <c r="G134" s="205"/>
      <c r="H134" s="205"/>
      <c r="I134" s="205"/>
      <c r="J134" s="205"/>
      <c r="K134" s="205"/>
      <c r="L134" s="205"/>
      <c r="M134" s="205"/>
      <c r="N134" s="205"/>
      <c r="O134" s="205"/>
      <c r="P134" s="205"/>
      <c r="Q134" s="205"/>
      <c r="R134" s="205"/>
      <c r="S134" s="205"/>
      <c r="T134" s="205"/>
      <c r="U134" s="205"/>
      <c r="V134" s="205"/>
      <c r="W134" s="205"/>
      <c r="X134" s="205"/>
      <c r="Y134" s="205"/>
    </row>
    <row r="135" spans="1:25" ht="12" customHeight="1" x14ac:dyDescent="0.2">
      <c r="A135" s="205"/>
      <c r="B135" s="205"/>
      <c r="C135" s="205"/>
      <c r="D135" s="205"/>
      <c r="E135" s="205"/>
      <c r="F135" s="205"/>
      <c r="G135" s="205"/>
      <c r="H135" s="205"/>
      <c r="I135" s="205"/>
      <c r="J135" s="205"/>
      <c r="K135" s="205"/>
      <c r="L135" s="205"/>
      <c r="M135" s="205"/>
      <c r="N135" s="205"/>
      <c r="O135" s="205"/>
      <c r="P135" s="205"/>
      <c r="Q135" s="205"/>
      <c r="R135" s="205"/>
      <c r="S135" s="205"/>
      <c r="T135" s="205"/>
      <c r="U135" s="205"/>
      <c r="V135" s="205"/>
      <c r="W135" s="205"/>
      <c r="X135" s="205"/>
      <c r="Y135" s="205"/>
    </row>
    <row r="136" spans="1:25" ht="12" customHeight="1" x14ac:dyDescent="0.2">
      <c r="A136" s="205"/>
      <c r="B136" s="205"/>
      <c r="C136" s="205"/>
      <c r="D136" s="205"/>
      <c r="E136" s="205"/>
      <c r="F136" s="205"/>
      <c r="G136" s="205"/>
      <c r="H136" s="205"/>
      <c r="I136" s="205"/>
      <c r="J136" s="205"/>
      <c r="K136" s="205"/>
      <c r="L136" s="205"/>
      <c r="M136" s="205"/>
      <c r="N136" s="205"/>
      <c r="O136" s="205"/>
      <c r="P136" s="205"/>
      <c r="Q136" s="205"/>
      <c r="R136" s="205"/>
      <c r="S136" s="205"/>
      <c r="T136" s="205"/>
      <c r="U136" s="205"/>
      <c r="V136" s="205"/>
      <c r="W136" s="205"/>
      <c r="X136" s="205"/>
      <c r="Y136" s="205"/>
    </row>
    <row r="137" spans="1:25" ht="12" customHeight="1" x14ac:dyDescent="0.2">
      <c r="A137" s="205"/>
      <c r="B137" s="205"/>
      <c r="C137" s="205"/>
      <c r="D137" s="205"/>
      <c r="E137" s="205"/>
      <c r="F137" s="205"/>
      <c r="G137" s="205"/>
      <c r="H137" s="205"/>
      <c r="I137" s="205"/>
      <c r="J137" s="205"/>
      <c r="K137" s="205"/>
      <c r="L137" s="205"/>
      <c r="M137" s="205"/>
      <c r="N137" s="205"/>
      <c r="O137" s="205"/>
      <c r="P137" s="205"/>
      <c r="Q137" s="205"/>
      <c r="R137" s="205"/>
      <c r="S137" s="205"/>
      <c r="T137" s="205"/>
      <c r="U137" s="205"/>
      <c r="V137" s="205"/>
      <c r="W137" s="205"/>
      <c r="X137" s="205"/>
      <c r="Y137" s="205"/>
    </row>
    <row r="138" spans="1:25" ht="12" customHeight="1" x14ac:dyDescent="0.2">
      <c r="A138" s="205"/>
      <c r="B138" s="205"/>
      <c r="C138" s="205"/>
      <c r="D138" s="205"/>
      <c r="E138" s="205"/>
      <c r="F138" s="205"/>
      <c r="G138" s="205"/>
      <c r="H138" s="205"/>
      <c r="I138" s="205"/>
      <c r="J138" s="205"/>
      <c r="K138" s="205"/>
      <c r="L138" s="205"/>
      <c r="M138" s="205"/>
      <c r="N138" s="205"/>
      <c r="O138" s="205"/>
      <c r="P138" s="205"/>
      <c r="Q138" s="205"/>
      <c r="R138" s="205"/>
      <c r="S138" s="205"/>
      <c r="T138" s="205"/>
      <c r="U138" s="205"/>
      <c r="V138" s="205"/>
      <c r="W138" s="205"/>
      <c r="X138" s="205"/>
      <c r="Y138" s="205"/>
    </row>
    <row r="139" spans="1:25" ht="12" customHeight="1" x14ac:dyDescent="0.2">
      <c r="A139" s="205"/>
      <c r="B139" s="205" t="s">
        <v>342</v>
      </c>
      <c r="C139" s="205"/>
      <c r="D139" s="205"/>
      <c r="E139" s="205"/>
      <c r="F139" s="205"/>
      <c r="G139" s="205"/>
      <c r="H139" s="205"/>
      <c r="I139" s="205"/>
      <c r="J139" s="205"/>
      <c r="K139" s="205"/>
      <c r="L139" s="205"/>
      <c r="M139" s="205"/>
      <c r="N139" s="205"/>
      <c r="O139" s="205"/>
      <c r="P139" s="205"/>
      <c r="Q139" s="205"/>
      <c r="R139" s="205"/>
      <c r="S139" s="205"/>
      <c r="T139" s="205"/>
      <c r="U139" s="205"/>
      <c r="V139" s="205"/>
      <c r="W139" s="205"/>
      <c r="X139" s="205"/>
      <c r="Y139" s="205"/>
    </row>
    <row r="140" spans="1:25" ht="12" customHeight="1" x14ac:dyDescent="0.2">
      <c r="A140" s="205"/>
      <c r="B140" s="205"/>
      <c r="C140" s="205"/>
      <c r="D140" s="205"/>
      <c r="E140" s="205"/>
      <c r="F140" s="205"/>
      <c r="G140" s="205"/>
      <c r="H140" s="205"/>
      <c r="I140" s="205"/>
      <c r="J140" s="205"/>
      <c r="K140" s="205"/>
      <c r="L140" s="205"/>
      <c r="M140" s="205"/>
      <c r="N140" s="205"/>
      <c r="O140" s="205"/>
      <c r="P140" s="205"/>
      <c r="Q140" s="205"/>
      <c r="R140" s="205"/>
      <c r="S140" s="205"/>
      <c r="T140" s="205"/>
      <c r="U140" s="205"/>
      <c r="V140" s="205"/>
      <c r="W140" s="205"/>
      <c r="X140" s="205"/>
      <c r="Y140" s="205"/>
    </row>
    <row r="141" spans="1:25" ht="12" customHeight="1" x14ac:dyDescent="0.2">
      <c r="A141" s="205"/>
      <c r="B141" s="205"/>
      <c r="C141" s="205"/>
      <c r="D141" s="205"/>
      <c r="E141" s="205"/>
      <c r="F141" s="205"/>
      <c r="G141" s="205"/>
      <c r="H141" s="205"/>
      <c r="I141" s="205"/>
      <c r="J141" s="205"/>
      <c r="K141" s="205"/>
      <c r="L141" s="205"/>
      <c r="M141" s="205"/>
      <c r="N141" s="205"/>
      <c r="O141" s="205"/>
      <c r="P141" s="205"/>
      <c r="Q141" s="205"/>
      <c r="R141" s="205"/>
      <c r="S141" s="205"/>
      <c r="T141" s="205"/>
      <c r="U141" s="205"/>
      <c r="V141" s="205"/>
      <c r="W141" s="205"/>
      <c r="X141" s="205"/>
      <c r="Y141" s="205"/>
    </row>
    <row r="142" spans="1:25" ht="12" customHeight="1" x14ac:dyDescent="0.2">
      <c r="A142" s="205"/>
      <c r="B142" s="205"/>
      <c r="C142" s="205"/>
      <c r="D142" s="205"/>
      <c r="E142" s="205"/>
      <c r="F142" s="205"/>
      <c r="G142" s="205"/>
      <c r="H142" s="205"/>
      <c r="I142" s="205"/>
      <c r="J142" s="205"/>
      <c r="K142" s="205"/>
      <c r="L142" s="205"/>
      <c r="M142" s="205"/>
      <c r="N142" s="205"/>
      <c r="O142" s="205"/>
      <c r="P142" s="205"/>
      <c r="Q142" s="205"/>
      <c r="R142" s="205"/>
      <c r="S142" s="205"/>
      <c r="T142" s="205"/>
      <c r="U142" s="205"/>
      <c r="V142" s="205"/>
      <c r="W142" s="205"/>
      <c r="X142" s="205"/>
      <c r="Y142" s="205"/>
    </row>
    <row r="143" spans="1:25" ht="12" customHeight="1" x14ac:dyDescent="0.2">
      <c r="A143" s="205"/>
      <c r="B143" s="205"/>
      <c r="C143" s="205"/>
      <c r="D143" s="205"/>
      <c r="E143" s="205"/>
      <c r="F143" s="205"/>
      <c r="G143" s="205"/>
      <c r="H143" s="205"/>
      <c r="I143" s="205"/>
      <c r="J143" s="205"/>
      <c r="K143" s="205"/>
      <c r="L143" s="205"/>
      <c r="M143" s="205"/>
      <c r="N143" s="205"/>
      <c r="O143" s="205"/>
      <c r="P143" s="205"/>
      <c r="Q143" s="205"/>
      <c r="R143" s="205"/>
      <c r="S143" s="205"/>
      <c r="T143" s="205"/>
      <c r="U143" s="205"/>
      <c r="V143" s="205"/>
      <c r="W143" s="205"/>
      <c r="X143" s="205"/>
      <c r="Y143" s="205"/>
    </row>
    <row r="144" spans="1:25" ht="12" customHeight="1" x14ac:dyDescent="0.2">
      <c r="A144" s="205"/>
      <c r="B144" s="205"/>
      <c r="C144" s="205"/>
      <c r="D144" s="205"/>
      <c r="E144" s="205"/>
      <c r="F144" s="205"/>
      <c r="G144" s="205"/>
      <c r="H144" s="205"/>
      <c r="I144" s="205"/>
      <c r="J144" s="205"/>
      <c r="K144" s="205"/>
      <c r="L144" s="205"/>
      <c r="M144" s="205"/>
      <c r="N144" s="205"/>
      <c r="O144" s="205"/>
      <c r="P144" s="205"/>
      <c r="Q144" s="205"/>
      <c r="R144" s="205"/>
      <c r="S144" s="205"/>
      <c r="T144" s="205"/>
      <c r="U144" s="205"/>
      <c r="V144" s="205"/>
      <c r="W144" s="205"/>
      <c r="X144" s="205"/>
      <c r="Y144" s="205"/>
    </row>
    <row r="145" spans="1:25" ht="12" customHeight="1" x14ac:dyDescent="0.2">
      <c r="A145" s="205"/>
      <c r="B145" s="205"/>
      <c r="C145" s="205"/>
      <c r="D145" s="205"/>
      <c r="E145" s="205"/>
      <c r="F145" s="205"/>
      <c r="G145" s="205"/>
      <c r="H145" s="205"/>
      <c r="I145" s="205"/>
      <c r="J145" s="205"/>
      <c r="K145" s="205"/>
      <c r="L145" s="205"/>
      <c r="M145" s="205"/>
      <c r="N145" s="205"/>
      <c r="O145" s="205"/>
      <c r="P145" s="205"/>
      <c r="Q145" s="205"/>
      <c r="R145" s="205"/>
      <c r="S145" s="205"/>
      <c r="T145" s="205"/>
      <c r="U145" s="205"/>
      <c r="V145" s="205"/>
      <c r="W145" s="205"/>
      <c r="X145" s="205"/>
      <c r="Y145" s="205"/>
    </row>
    <row r="146" spans="1:25" ht="12" customHeight="1" x14ac:dyDescent="0.2">
      <c r="A146" s="205"/>
      <c r="B146" s="205"/>
      <c r="C146" s="205"/>
      <c r="D146" s="205"/>
      <c r="E146" s="205"/>
      <c r="F146" s="205"/>
      <c r="G146" s="205"/>
      <c r="H146" s="205"/>
      <c r="I146" s="205"/>
      <c r="J146" s="205"/>
      <c r="K146" s="205"/>
      <c r="L146" s="205"/>
      <c r="M146" s="205"/>
      <c r="N146" s="205"/>
      <c r="O146" s="205"/>
      <c r="P146" s="205"/>
      <c r="Q146" s="205"/>
      <c r="R146" s="205"/>
      <c r="S146" s="205"/>
      <c r="T146" s="205"/>
      <c r="U146" s="205"/>
      <c r="V146" s="205"/>
      <c r="W146" s="205"/>
      <c r="X146" s="205"/>
      <c r="Y146" s="205"/>
    </row>
    <row r="147" spans="1:25" ht="12" customHeight="1" x14ac:dyDescent="0.2">
      <c r="A147" s="205"/>
      <c r="B147" s="205"/>
      <c r="C147" s="205"/>
      <c r="D147" s="205"/>
      <c r="E147" s="205"/>
      <c r="F147" s="205"/>
      <c r="G147" s="205"/>
      <c r="H147" s="205"/>
      <c r="I147" s="205"/>
      <c r="J147" s="205"/>
      <c r="K147" s="205"/>
      <c r="L147" s="205"/>
      <c r="M147" s="205"/>
      <c r="N147" s="205"/>
      <c r="O147" s="205"/>
      <c r="P147" s="205"/>
      <c r="Q147" s="205"/>
      <c r="R147" s="205"/>
      <c r="S147" s="205"/>
      <c r="T147" s="205"/>
      <c r="U147" s="205"/>
      <c r="V147" s="205"/>
      <c r="W147" s="205"/>
      <c r="X147" s="205"/>
      <c r="Y147" s="205"/>
    </row>
    <row r="148" spans="1:25" ht="12" customHeight="1" x14ac:dyDescent="0.2">
      <c r="A148" s="205"/>
      <c r="B148" s="205"/>
      <c r="C148" s="205"/>
      <c r="D148" s="205"/>
      <c r="E148" s="205"/>
      <c r="F148" s="205"/>
      <c r="G148" s="205"/>
      <c r="H148" s="205"/>
      <c r="I148" s="205"/>
      <c r="J148" s="205"/>
      <c r="K148" s="205"/>
      <c r="L148" s="205"/>
      <c r="M148" s="205"/>
      <c r="N148" s="205"/>
      <c r="O148" s="205"/>
      <c r="P148" s="205"/>
      <c r="Q148" s="205"/>
      <c r="R148" s="205"/>
      <c r="S148" s="205"/>
      <c r="T148" s="205"/>
      <c r="U148" s="205"/>
      <c r="V148" s="205"/>
      <c r="W148" s="205"/>
      <c r="X148" s="205"/>
      <c r="Y148" s="205"/>
    </row>
    <row r="149" spans="1:25" ht="12" customHeight="1" x14ac:dyDescent="0.2">
      <c r="A149" s="205"/>
      <c r="B149" s="205"/>
      <c r="C149" s="205"/>
      <c r="D149" s="205"/>
      <c r="E149" s="205"/>
      <c r="F149" s="205"/>
      <c r="G149" s="205"/>
      <c r="H149" s="205"/>
      <c r="I149" s="205"/>
      <c r="J149" s="205"/>
      <c r="K149" s="205"/>
      <c r="L149" s="205"/>
      <c r="M149" s="205"/>
      <c r="N149" s="205"/>
      <c r="O149" s="205"/>
      <c r="P149" s="205"/>
      <c r="Q149" s="205"/>
      <c r="R149" s="205"/>
      <c r="S149" s="205"/>
      <c r="T149" s="205"/>
      <c r="U149" s="205"/>
      <c r="V149" s="205"/>
      <c r="W149" s="205"/>
      <c r="X149" s="205"/>
      <c r="Y149" s="205"/>
    </row>
    <row r="150" spans="1:25" ht="12" customHeight="1" x14ac:dyDescent="0.2">
      <c r="A150" s="205"/>
      <c r="B150" s="205"/>
      <c r="C150" s="205"/>
      <c r="D150" s="205"/>
      <c r="E150" s="205"/>
      <c r="F150" s="205"/>
      <c r="G150" s="205"/>
      <c r="H150" s="205"/>
      <c r="I150" s="205"/>
      <c r="J150" s="205"/>
      <c r="K150" s="205"/>
      <c r="L150" s="205"/>
      <c r="M150" s="205"/>
      <c r="N150" s="205"/>
      <c r="O150" s="205"/>
      <c r="P150" s="205"/>
      <c r="Q150" s="205"/>
      <c r="R150" s="205"/>
      <c r="S150" s="205"/>
      <c r="T150" s="205"/>
      <c r="U150" s="205"/>
      <c r="V150" s="205"/>
      <c r="W150" s="205"/>
      <c r="X150" s="205"/>
      <c r="Y150" s="205"/>
    </row>
    <row r="151" spans="1:25" ht="12" customHeight="1" x14ac:dyDescent="0.2">
      <c r="A151" s="205"/>
      <c r="B151" s="205"/>
      <c r="C151" s="205"/>
      <c r="D151" s="205"/>
      <c r="E151" s="205"/>
      <c r="F151" s="205"/>
      <c r="G151" s="205"/>
      <c r="H151" s="205"/>
      <c r="I151" s="205"/>
      <c r="J151" s="205"/>
      <c r="K151" s="205"/>
      <c r="L151" s="205"/>
      <c r="M151" s="205"/>
      <c r="N151" s="205"/>
      <c r="O151" s="205"/>
      <c r="P151" s="205"/>
      <c r="Q151" s="205"/>
      <c r="R151" s="205"/>
      <c r="S151" s="205"/>
      <c r="T151" s="205"/>
      <c r="U151" s="205"/>
      <c r="V151" s="205"/>
      <c r="W151" s="205"/>
      <c r="X151" s="205"/>
      <c r="Y151" s="205"/>
    </row>
    <row r="152" spans="1:25" ht="12" customHeight="1" x14ac:dyDescent="0.2">
      <c r="A152" s="205"/>
      <c r="B152" s="401"/>
      <c r="C152" s="460"/>
      <c r="D152" s="403"/>
      <c r="E152" s="315"/>
      <c r="F152" s="205"/>
      <c r="G152" s="205"/>
      <c r="H152" s="205"/>
      <c r="I152" s="205"/>
      <c r="J152" s="205"/>
      <c r="K152" s="205"/>
      <c r="L152" s="205"/>
      <c r="M152" s="205"/>
      <c r="N152" s="205"/>
      <c r="O152" s="205"/>
      <c r="P152" s="205"/>
      <c r="Q152" s="205"/>
      <c r="R152" s="205"/>
      <c r="S152" s="205"/>
      <c r="T152" s="205"/>
      <c r="U152" s="205"/>
      <c r="V152" s="205"/>
      <c r="W152" s="205"/>
      <c r="X152" s="205"/>
      <c r="Y152" s="205"/>
    </row>
    <row r="153" spans="1:25" ht="12" customHeight="1" x14ac:dyDescent="0.2">
      <c r="A153" s="205"/>
      <c r="B153" s="401"/>
      <c r="C153" s="460"/>
      <c r="D153" s="403"/>
      <c r="E153" s="315"/>
      <c r="F153" s="205"/>
      <c r="G153" s="205"/>
      <c r="H153" s="205"/>
      <c r="I153" s="205"/>
      <c r="J153" s="205"/>
      <c r="K153" s="205"/>
      <c r="L153" s="205"/>
      <c r="M153" s="205"/>
      <c r="N153" s="205"/>
      <c r="O153" s="205"/>
      <c r="P153" s="205"/>
      <c r="Q153" s="205"/>
      <c r="R153" s="205"/>
      <c r="S153" s="205"/>
      <c r="T153" s="205"/>
      <c r="U153" s="205"/>
      <c r="V153" s="205"/>
      <c r="W153" s="205"/>
      <c r="X153" s="205"/>
      <c r="Y153" s="205"/>
    </row>
    <row r="154" spans="1:25" ht="12" customHeight="1" x14ac:dyDescent="0.2">
      <c r="A154" s="205"/>
      <c r="B154" s="401"/>
      <c r="C154" s="460"/>
      <c r="D154" s="403"/>
      <c r="E154" s="315"/>
      <c r="F154" s="205"/>
      <c r="G154" s="205"/>
      <c r="H154" s="205"/>
      <c r="I154" s="205"/>
      <c r="J154" s="205"/>
      <c r="K154" s="205"/>
      <c r="L154" s="205"/>
      <c r="M154" s="205"/>
      <c r="N154" s="205"/>
      <c r="O154" s="205"/>
      <c r="P154" s="205"/>
      <c r="Q154" s="205"/>
      <c r="R154" s="205"/>
      <c r="S154" s="205"/>
      <c r="T154" s="205"/>
      <c r="U154" s="205"/>
      <c r="V154" s="205"/>
      <c r="W154" s="205"/>
      <c r="X154" s="205"/>
      <c r="Y154" s="205"/>
    </row>
    <row r="155" spans="1:25" ht="12" customHeight="1" x14ac:dyDescent="0.2">
      <c r="A155" s="205"/>
      <c r="B155" s="401"/>
      <c r="C155" s="460"/>
      <c r="D155" s="403"/>
      <c r="E155" s="315"/>
      <c r="F155" s="205"/>
      <c r="G155" s="205"/>
      <c r="H155" s="205"/>
      <c r="I155" s="205"/>
      <c r="J155" s="205"/>
      <c r="K155" s="205"/>
      <c r="L155" s="205"/>
      <c r="M155" s="205"/>
      <c r="N155" s="205"/>
      <c r="O155" s="205"/>
      <c r="P155" s="205"/>
      <c r="Q155" s="205"/>
      <c r="R155" s="205"/>
      <c r="S155" s="205"/>
      <c r="T155" s="205"/>
      <c r="U155" s="205"/>
      <c r="V155" s="205"/>
      <c r="W155" s="205"/>
      <c r="X155" s="205"/>
      <c r="Y155" s="205"/>
    </row>
    <row r="156" spans="1:25" ht="12" customHeight="1" x14ac:dyDescent="0.2">
      <c r="A156" s="205"/>
      <c r="B156" s="401"/>
      <c r="C156" s="460"/>
      <c r="D156" s="403"/>
      <c r="E156" s="315"/>
      <c r="F156" s="205"/>
      <c r="G156" s="205"/>
      <c r="H156" s="205"/>
      <c r="I156" s="205"/>
      <c r="J156" s="205"/>
      <c r="K156" s="205"/>
      <c r="L156" s="205"/>
      <c r="M156" s="205"/>
      <c r="N156" s="205"/>
      <c r="O156" s="205"/>
      <c r="P156" s="205"/>
      <c r="Q156" s="205"/>
      <c r="R156" s="205"/>
      <c r="S156" s="205"/>
      <c r="T156" s="205"/>
      <c r="U156" s="205"/>
      <c r="V156" s="205"/>
      <c r="W156" s="205"/>
      <c r="X156" s="205"/>
      <c r="Y156" s="205"/>
    </row>
    <row r="157" spans="1:25" ht="12" customHeight="1" x14ac:dyDescent="0.2">
      <c r="A157" s="205"/>
      <c r="B157" s="401"/>
      <c r="C157" s="460"/>
      <c r="D157" s="403"/>
      <c r="E157" s="315"/>
      <c r="F157" s="205"/>
      <c r="G157" s="205"/>
      <c r="H157" s="205"/>
      <c r="I157" s="205"/>
      <c r="J157" s="205"/>
      <c r="K157" s="205"/>
      <c r="L157" s="205"/>
      <c r="M157" s="205"/>
      <c r="N157" s="205"/>
      <c r="O157" s="205"/>
      <c r="P157" s="205"/>
      <c r="Q157" s="205"/>
      <c r="R157" s="205"/>
      <c r="S157" s="205"/>
      <c r="T157" s="205"/>
      <c r="U157" s="205"/>
      <c r="V157" s="205"/>
      <c r="W157" s="205"/>
      <c r="X157" s="205"/>
      <c r="Y157" s="205"/>
    </row>
    <row r="158" spans="1:25" ht="12" customHeight="1" x14ac:dyDescent="0.2">
      <c r="A158" s="205"/>
      <c r="B158" s="401"/>
      <c r="C158" s="460"/>
      <c r="D158" s="403"/>
      <c r="E158" s="315"/>
      <c r="F158" s="205"/>
      <c r="G158" s="205"/>
      <c r="H158" s="205"/>
      <c r="I158" s="205"/>
      <c r="J158" s="205"/>
      <c r="K158" s="205"/>
      <c r="L158" s="205"/>
      <c r="M158" s="205"/>
      <c r="N158" s="205"/>
      <c r="O158" s="205"/>
      <c r="P158" s="205"/>
      <c r="Q158" s="205"/>
      <c r="R158" s="205"/>
      <c r="S158" s="205"/>
      <c r="T158" s="205"/>
      <c r="U158" s="205"/>
      <c r="V158" s="205"/>
      <c r="W158" s="205"/>
      <c r="X158" s="205"/>
      <c r="Y158" s="205"/>
    </row>
    <row r="159" spans="1:25" ht="12" customHeight="1" x14ac:dyDescent="0.2">
      <c r="A159" s="205"/>
      <c r="B159" s="401"/>
      <c r="C159" s="460"/>
      <c r="D159" s="403"/>
      <c r="E159" s="315"/>
      <c r="F159" s="205"/>
      <c r="G159" s="205"/>
      <c r="H159" s="205"/>
      <c r="I159" s="205"/>
      <c r="J159" s="205"/>
      <c r="K159" s="205"/>
      <c r="L159" s="205"/>
      <c r="M159" s="205"/>
      <c r="N159" s="205"/>
      <c r="O159" s="205"/>
      <c r="P159" s="205"/>
      <c r="Q159" s="205"/>
      <c r="R159" s="205"/>
      <c r="S159" s="205"/>
      <c r="T159" s="205"/>
      <c r="U159" s="205"/>
      <c r="V159" s="205"/>
      <c r="W159" s="205"/>
      <c r="X159" s="205"/>
      <c r="Y159" s="205"/>
    </row>
    <row r="160" spans="1:25" ht="12" customHeight="1" x14ac:dyDescent="0.2">
      <c r="A160" s="205"/>
      <c r="B160" s="401"/>
      <c r="C160" s="460"/>
      <c r="D160" s="403"/>
      <c r="E160" s="315"/>
      <c r="F160" s="205"/>
      <c r="G160" s="205"/>
      <c r="H160" s="205"/>
      <c r="I160" s="205"/>
      <c r="J160" s="205"/>
      <c r="K160" s="205"/>
      <c r="L160" s="205"/>
      <c r="M160" s="205"/>
      <c r="N160" s="205"/>
      <c r="O160" s="205"/>
      <c r="P160" s="205"/>
      <c r="Q160" s="205"/>
      <c r="R160" s="205"/>
      <c r="S160" s="205"/>
      <c r="T160" s="205"/>
      <c r="U160" s="205"/>
      <c r="V160" s="205"/>
      <c r="W160" s="205"/>
      <c r="X160" s="205"/>
      <c r="Y160" s="205"/>
    </row>
    <row r="161" spans="1:25" ht="12" customHeight="1" x14ac:dyDescent="0.2">
      <c r="A161" s="205"/>
      <c r="B161" s="401"/>
      <c r="C161" s="460"/>
      <c r="D161" s="403"/>
      <c r="E161" s="315"/>
      <c r="F161" s="205"/>
      <c r="G161" s="205"/>
      <c r="H161" s="205"/>
      <c r="I161" s="205"/>
      <c r="J161" s="205"/>
      <c r="K161" s="205"/>
      <c r="L161" s="205"/>
      <c r="M161" s="205"/>
      <c r="N161" s="205"/>
      <c r="O161" s="205"/>
      <c r="P161" s="205"/>
      <c r="Q161" s="205"/>
      <c r="R161" s="205"/>
      <c r="S161" s="205"/>
      <c r="T161" s="205"/>
      <c r="U161" s="205"/>
      <c r="V161" s="205"/>
      <c r="W161" s="205"/>
      <c r="X161" s="205"/>
      <c r="Y161" s="205"/>
    </row>
    <row r="162" spans="1:25" ht="12" customHeight="1" x14ac:dyDescent="0.2">
      <c r="A162" s="205"/>
      <c r="B162" s="401"/>
      <c r="C162" s="460"/>
      <c r="D162" s="403"/>
      <c r="E162" s="315"/>
      <c r="F162" s="205"/>
      <c r="G162" s="205"/>
      <c r="H162" s="205"/>
      <c r="I162" s="205"/>
      <c r="J162" s="205"/>
      <c r="K162" s="205"/>
      <c r="L162" s="205"/>
      <c r="M162" s="205"/>
      <c r="N162" s="205"/>
      <c r="O162" s="205"/>
      <c r="P162" s="205"/>
      <c r="Q162" s="205"/>
      <c r="R162" s="205"/>
      <c r="S162" s="205"/>
      <c r="T162" s="205"/>
      <c r="U162" s="205"/>
      <c r="V162" s="205"/>
      <c r="W162" s="205"/>
      <c r="X162" s="205"/>
      <c r="Y162" s="205"/>
    </row>
    <row r="163" spans="1:25" ht="12" customHeight="1" x14ac:dyDescent="0.2">
      <c r="A163" s="205"/>
      <c r="B163" s="401"/>
      <c r="C163" s="460"/>
      <c r="D163" s="403"/>
      <c r="E163" s="315"/>
      <c r="F163" s="205"/>
      <c r="G163" s="205"/>
      <c r="H163" s="205"/>
      <c r="I163" s="205"/>
      <c r="J163" s="205"/>
      <c r="K163" s="205"/>
      <c r="L163" s="205"/>
      <c r="M163" s="205"/>
      <c r="N163" s="205"/>
      <c r="O163" s="205"/>
      <c r="P163" s="205"/>
      <c r="Q163" s="205"/>
      <c r="R163" s="205"/>
      <c r="S163" s="205"/>
      <c r="T163" s="205"/>
      <c r="U163" s="205"/>
      <c r="V163" s="205"/>
      <c r="W163" s="205"/>
      <c r="X163" s="205"/>
      <c r="Y163" s="205"/>
    </row>
    <row r="164" spans="1:25" ht="12" customHeight="1" x14ac:dyDescent="0.2">
      <c r="A164" s="205"/>
      <c r="B164" s="401"/>
      <c r="C164" s="460"/>
      <c r="D164" s="403"/>
      <c r="E164" s="315"/>
      <c r="F164" s="205"/>
      <c r="G164" s="205"/>
      <c r="H164" s="205"/>
      <c r="I164" s="205"/>
      <c r="J164" s="205"/>
      <c r="K164" s="205"/>
      <c r="L164" s="205"/>
      <c r="M164" s="205"/>
      <c r="N164" s="205"/>
      <c r="O164" s="205"/>
      <c r="P164" s="205"/>
      <c r="Q164" s="205"/>
      <c r="R164" s="205"/>
      <c r="S164" s="205"/>
      <c r="T164" s="205"/>
      <c r="U164" s="205"/>
      <c r="V164" s="205"/>
      <c r="W164" s="205"/>
      <c r="X164" s="205"/>
      <c r="Y164" s="205"/>
    </row>
    <row r="165" spans="1:25" ht="12" customHeight="1" x14ac:dyDescent="0.2">
      <c r="A165" s="205"/>
      <c r="B165" s="401"/>
      <c r="C165" s="460"/>
      <c r="D165" s="403"/>
      <c r="E165" s="315"/>
      <c r="F165" s="205"/>
      <c r="G165" s="205"/>
      <c r="H165" s="205"/>
      <c r="I165" s="205"/>
      <c r="J165" s="205"/>
      <c r="K165" s="205"/>
      <c r="L165" s="205"/>
      <c r="M165" s="205"/>
      <c r="N165" s="205"/>
      <c r="O165" s="205"/>
      <c r="P165" s="205"/>
      <c r="Q165" s="205"/>
      <c r="R165" s="205"/>
      <c r="S165" s="205"/>
      <c r="T165" s="205"/>
      <c r="U165" s="205"/>
      <c r="V165" s="205"/>
      <c r="W165" s="205"/>
      <c r="X165" s="205"/>
      <c r="Y165" s="205"/>
    </row>
    <row r="166" spans="1:25" ht="12" customHeight="1" x14ac:dyDescent="0.2">
      <c r="A166" s="205"/>
      <c r="B166" s="401"/>
      <c r="C166" s="460"/>
      <c r="D166" s="403"/>
      <c r="E166" s="315"/>
      <c r="F166" s="205"/>
      <c r="G166" s="205"/>
      <c r="H166" s="205"/>
      <c r="I166" s="205"/>
      <c r="J166" s="205"/>
      <c r="K166" s="205"/>
      <c r="L166" s="205"/>
      <c r="M166" s="205"/>
      <c r="N166" s="205"/>
      <c r="O166" s="205"/>
      <c r="P166" s="205"/>
      <c r="Q166" s="205"/>
      <c r="R166" s="205"/>
      <c r="S166" s="205"/>
      <c r="T166" s="205"/>
      <c r="U166" s="205"/>
      <c r="V166" s="205"/>
      <c r="W166" s="205"/>
      <c r="X166" s="205"/>
      <c r="Y166" s="205"/>
    </row>
    <row r="167" spans="1:25" ht="12" customHeight="1" x14ac:dyDescent="0.2">
      <c r="A167" s="205"/>
      <c r="B167" s="401"/>
      <c r="C167" s="460"/>
      <c r="D167" s="403"/>
      <c r="E167" s="315"/>
      <c r="F167" s="205"/>
      <c r="G167" s="205"/>
      <c r="H167" s="205"/>
      <c r="I167" s="205"/>
      <c r="J167" s="205"/>
      <c r="K167" s="205"/>
      <c r="L167" s="205"/>
      <c r="M167" s="205"/>
      <c r="N167" s="205"/>
      <c r="O167" s="205"/>
      <c r="P167" s="205"/>
      <c r="Q167" s="205"/>
      <c r="R167" s="205"/>
      <c r="S167" s="205"/>
      <c r="T167" s="205"/>
      <c r="U167" s="205"/>
      <c r="V167" s="205"/>
      <c r="W167" s="205"/>
      <c r="X167" s="205"/>
      <c r="Y167" s="205"/>
    </row>
    <row r="168" spans="1:25" ht="12" customHeight="1" x14ac:dyDescent="0.2">
      <c r="A168" s="205"/>
      <c r="B168" s="401"/>
      <c r="C168" s="460"/>
      <c r="D168" s="403"/>
      <c r="E168" s="315"/>
      <c r="F168" s="205"/>
      <c r="G168" s="205"/>
      <c r="H168" s="205"/>
      <c r="I168" s="205"/>
      <c r="J168" s="205"/>
      <c r="K168" s="205"/>
      <c r="L168" s="205"/>
      <c r="M168" s="205"/>
      <c r="N168" s="205"/>
      <c r="O168" s="205"/>
      <c r="P168" s="205"/>
      <c r="Q168" s="205"/>
      <c r="R168" s="205"/>
      <c r="S168" s="205"/>
      <c r="T168" s="205"/>
      <c r="U168" s="205"/>
      <c r="V168" s="205"/>
      <c r="W168" s="205"/>
      <c r="X168" s="205"/>
      <c r="Y168" s="205"/>
    </row>
    <row r="169" spans="1:25" ht="12" customHeight="1" x14ac:dyDescent="0.2">
      <c r="A169" s="205"/>
      <c r="B169" s="401"/>
      <c r="C169" s="460"/>
      <c r="D169" s="403"/>
      <c r="E169" s="315"/>
      <c r="F169" s="205"/>
      <c r="G169" s="205"/>
      <c r="H169" s="205"/>
      <c r="I169" s="205"/>
      <c r="J169" s="205"/>
      <c r="K169" s="205"/>
      <c r="L169" s="205"/>
      <c r="M169" s="205"/>
      <c r="N169" s="205"/>
      <c r="O169" s="205"/>
      <c r="P169" s="205"/>
      <c r="Q169" s="205"/>
      <c r="R169" s="205"/>
      <c r="S169" s="205"/>
      <c r="T169" s="205"/>
      <c r="U169" s="205"/>
      <c r="V169" s="205"/>
      <c r="W169" s="205"/>
      <c r="X169" s="205"/>
      <c r="Y169" s="205"/>
    </row>
    <row r="170" spans="1:25" ht="12" customHeight="1" x14ac:dyDescent="0.2">
      <c r="A170" s="205"/>
      <c r="B170" s="401"/>
      <c r="C170" s="460"/>
      <c r="D170" s="403"/>
      <c r="E170" s="315"/>
      <c r="F170" s="205"/>
      <c r="G170" s="205"/>
      <c r="H170" s="205"/>
      <c r="I170" s="205"/>
      <c r="J170" s="205"/>
      <c r="K170" s="205"/>
      <c r="L170" s="205"/>
      <c r="M170" s="205"/>
      <c r="N170" s="205"/>
      <c r="O170" s="205"/>
      <c r="P170" s="205"/>
      <c r="Q170" s="205"/>
      <c r="R170" s="205"/>
      <c r="S170" s="205"/>
      <c r="T170" s="205"/>
      <c r="U170" s="205"/>
      <c r="V170" s="205"/>
      <c r="W170" s="205"/>
      <c r="X170" s="205"/>
      <c r="Y170" s="205"/>
    </row>
    <row r="171" spans="1:25" ht="12" customHeight="1" x14ac:dyDescent="0.2">
      <c r="A171" s="205"/>
      <c r="B171" s="401"/>
      <c r="C171" s="460"/>
      <c r="D171" s="403"/>
      <c r="E171" s="315"/>
      <c r="F171" s="205"/>
      <c r="G171" s="205"/>
      <c r="H171" s="205"/>
      <c r="I171" s="205"/>
      <c r="J171" s="205"/>
      <c r="K171" s="205"/>
      <c r="L171" s="205"/>
      <c r="M171" s="205"/>
      <c r="N171" s="205"/>
      <c r="O171" s="205"/>
      <c r="P171" s="205"/>
      <c r="Q171" s="205"/>
      <c r="R171" s="205"/>
      <c r="S171" s="205"/>
      <c r="T171" s="205"/>
      <c r="U171" s="205"/>
      <c r="V171" s="205"/>
      <c r="W171" s="205"/>
      <c r="X171" s="205"/>
      <c r="Y171" s="205"/>
    </row>
    <row r="172" spans="1:25" ht="12" customHeight="1" x14ac:dyDescent="0.2">
      <c r="A172" s="205"/>
      <c r="B172" s="401"/>
      <c r="C172" s="460"/>
      <c r="D172" s="403"/>
      <c r="E172" s="315"/>
      <c r="F172" s="205"/>
      <c r="G172" s="205"/>
      <c r="H172" s="205"/>
      <c r="I172" s="205"/>
      <c r="J172" s="205"/>
      <c r="K172" s="205"/>
      <c r="L172" s="205"/>
      <c r="M172" s="205"/>
      <c r="N172" s="205"/>
      <c r="O172" s="205"/>
      <c r="P172" s="205"/>
      <c r="Q172" s="205"/>
      <c r="R172" s="205"/>
      <c r="S172" s="205"/>
      <c r="T172" s="205"/>
      <c r="U172" s="205"/>
      <c r="V172" s="205"/>
      <c r="W172" s="205"/>
      <c r="X172" s="205"/>
      <c r="Y172" s="205"/>
    </row>
    <row r="173" spans="1:25" ht="12" customHeight="1" x14ac:dyDescent="0.2">
      <c r="A173" s="205"/>
      <c r="B173" s="401"/>
      <c r="C173" s="460"/>
      <c r="D173" s="403"/>
      <c r="E173" s="315"/>
      <c r="F173" s="205"/>
      <c r="G173" s="205"/>
      <c r="H173" s="205"/>
      <c r="I173" s="205"/>
      <c r="J173" s="205"/>
      <c r="K173" s="205"/>
      <c r="L173" s="205"/>
      <c r="M173" s="205"/>
      <c r="N173" s="205"/>
      <c r="O173" s="205"/>
      <c r="P173" s="205"/>
      <c r="Q173" s="205"/>
      <c r="R173" s="205"/>
      <c r="S173" s="205"/>
      <c r="T173" s="205"/>
      <c r="U173" s="205"/>
      <c r="V173" s="205"/>
      <c r="W173" s="205"/>
      <c r="X173" s="205"/>
      <c r="Y173" s="205"/>
    </row>
    <row r="174" spans="1:25" ht="12" customHeight="1" x14ac:dyDescent="0.2">
      <c r="A174" s="205"/>
      <c r="B174" s="401"/>
      <c r="C174" s="460"/>
      <c r="D174" s="403"/>
      <c r="E174" s="315"/>
      <c r="F174" s="205"/>
      <c r="G174" s="205"/>
      <c r="H174" s="205"/>
      <c r="I174" s="205"/>
      <c r="J174" s="205"/>
      <c r="K174" s="205"/>
      <c r="L174" s="205"/>
      <c r="M174" s="205"/>
      <c r="N174" s="205"/>
      <c r="O174" s="205"/>
      <c r="P174" s="205"/>
      <c r="Q174" s="205"/>
      <c r="R174" s="205"/>
      <c r="S174" s="205"/>
      <c r="T174" s="205"/>
      <c r="U174" s="205"/>
      <c r="V174" s="205"/>
      <c r="W174" s="205"/>
      <c r="X174" s="205"/>
      <c r="Y174" s="205"/>
    </row>
    <row r="175" spans="1:25" ht="12" customHeight="1" x14ac:dyDescent="0.2">
      <c r="A175" s="205"/>
      <c r="B175" s="401"/>
      <c r="C175" s="460"/>
      <c r="D175" s="403"/>
      <c r="E175" s="315"/>
      <c r="F175" s="205"/>
      <c r="G175" s="205"/>
      <c r="H175" s="205"/>
      <c r="I175" s="205"/>
      <c r="J175" s="205"/>
      <c r="K175" s="205"/>
      <c r="L175" s="205"/>
      <c r="M175" s="205"/>
      <c r="N175" s="205"/>
      <c r="O175" s="205"/>
      <c r="P175" s="205"/>
      <c r="Q175" s="205"/>
      <c r="R175" s="205"/>
      <c r="S175" s="205"/>
      <c r="T175" s="205"/>
      <c r="U175" s="205"/>
      <c r="V175" s="205"/>
      <c r="W175" s="205"/>
      <c r="X175" s="205"/>
      <c r="Y175" s="205"/>
    </row>
    <row r="176" spans="1:25" ht="12" customHeight="1" x14ac:dyDescent="0.2">
      <c r="A176" s="205"/>
      <c r="B176" s="401"/>
      <c r="C176" s="460"/>
      <c r="D176" s="403"/>
      <c r="E176" s="315"/>
      <c r="F176" s="205"/>
      <c r="G176" s="205"/>
      <c r="H176" s="205"/>
      <c r="I176" s="205"/>
      <c r="J176" s="205"/>
      <c r="K176" s="205"/>
      <c r="L176" s="205"/>
      <c r="M176" s="205"/>
      <c r="N176" s="205"/>
      <c r="O176" s="205"/>
      <c r="P176" s="205"/>
      <c r="Q176" s="205"/>
      <c r="R176" s="205"/>
      <c r="S176" s="205"/>
      <c r="T176" s="205"/>
      <c r="U176" s="205"/>
      <c r="V176" s="205"/>
      <c r="W176" s="205"/>
      <c r="X176" s="205"/>
      <c r="Y176" s="205"/>
    </row>
    <row r="177" spans="1:25" ht="12" customHeight="1" x14ac:dyDescent="0.2">
      <c r="A177" s="205"/>
      <c r="B177" s="401"/>
      <c r="C177" s="460"/>
      <c r="D177" s="403"/>
      <c r="E177" s="315"/>
      <c r="F177" s="205"/>
      <c r="G177" s="205"/>
      <c r="H177" s="205"/>
      <c r="I177" s="205"/>
      <c r="J177" s="205"/>
      <c r="K177" s="205"/>
      <c r="L177" s="205"/>
      <c r="M177" s="205"/>
      <c r="N177" s="205"/>
      <c r="O177" s="205"/>
      <c r="P177" s="205"/>
      <c r="Q177" s="205"/>
      <c r="R177" s="205"/>
      <c r="S177" s="205"/>
      <c r="T177" s="205"/>
      <c r="U177" s="205"/>
      <c r="V177" s="205"/>
      <c r="W177" s="205"/>
      <c r="X177" s="205"/>
      <c r="Y177" s="205"/>
    </row>
    <row r="178" spans="1:25" ht="12" customHeight="1" x14ac:dyDescent="0.2">
      <c r="A178" s="205"/>
      <c r="B178" s="401"/>
      <c r="C178" s="460"/>
      <c r="D178" s="403"/>
      <c r="E178" s="315"/>
      <c r="F178" s="205"/>
      <c r="G178" s="205"/>
      <c r="H178" s="205"/>
      <c r="I178" s="205"/>
      <c r="J178" s="205"/>
      <c r="K178" s="205"/>
      <c r="L178" s="205"/>
      <c r="M178" s="205"/>
      <c r="N178" s="205"/>
      <c r="O178" s="205"/>
      <c r="P178" s="205"/>
      <c r="Q178" s="205"/>
      <c r="R178" s="205"/>
      <c r="S178" s="205"/>
      <c r="T178" s="205"/>
      <c r="U178" s="205"/>
      <c r="V178" s="205"/>
      <c r="W178" s="205"/>
      <c r="X178" s="205"/>
      <c r="Y178" s="205"/>
    </row>
    <row r="179" spans="1:25" ht="12" customHeight="1" x14ac:dyDescent="0.2">
      <c r="A179" s="205"/>
      <c r="B179" s="401"/>
      <c r="C179" s="460"/>
      <c r="D179" s="403"/>
      <c r="E179" s="315"/>
      <c r="F179" s="205"/>
      <c r="G179" s="205"/>
      <c r="H179" s="205"/>
      <c r="I179" s="205"/>
      <c r="J179" s="205"/>
      <c r="K179" s="205"/>
      <c r="L179" s="205"/>
      <c r="M179" s="205"/>
      <c r="N179" s="205"/>
      <c r="O179" s="205"/>
      <c r="P179" s="205"/>
      <c r="Q179" s="205"/>
      <c r="R179" s="205"/>
      <c r="S179" s="205"/>
      <c r="T179" s="205"/>
      <c r="U179" s="205"/>
      <c r="V179" s="205"/>
      <c r="W179" s="205"/>
      <c r="X179" s="205"/>
      <c r="Y179" s="205"/>
    </row>
    <row r="180" spans="1:25" ht="12" customHeight="1" x14ac:dyDescent="0.2">
      <c r="A180" s="205"/>
      <c r="B180" s="401"/>
      <c r="C180" s="460"/>
      <c r="D180" s="403"/>
      <c r="E180" s="315"/>
      <c r="F180" s="205"/>
      <c r="G180" s="205"/>
      <c r="H180" s="205"/>
      <c r="I180" s="205"/>
      <c r="J180" s="205"/>
      <c r="K180" s="205"/>
      <c r="L180" s="205"/>
      <c r="M180" s="205"/>
      <c r="N180" s="205"/>
      <c r="O180" s="205"/>
      <c r="P180" s="205"/>
      <c r="Q180" s="205"/>
      <c r="R180" s="205"/>
      <c r="S180" s="205"/>
      <c r="T180" s="205"/>
      <c r="U180" s="205"/>
      <c r="V180" s="205"/>
      <c r="W180" s="205"/>
      <c r="X180" s="205"/>
      <c r="Y180" s="205"/>
    </row>
    <row r="181" spans="1:25" ht="12" customHeight="1" x14ac:dyDescent="0.2">
      <c r="A181" s="205"/>
      <c r="B181" s="401"/>
      <c r="C181" s="460"/>
      <c r="D181" s="403"/>
      <c r="E181" s="315"/>
      <c r="F181" s="205"/>
      <c r="G181" s="205"/>
      <c r="H181" s="205"/>
      <c r="I181" s="205"/>
      <c r="J181" s="205"/>
      <c r="K181" s="205"/>
      <c r="L181" s="205"/>
      <c r="M181" s="205"/>
      <c r="N181" s="205"/>
      <c r="O181" s="205"/>
      <c r="P181" s="205"/>
      <c r="Q181" s="205"/>
      <c r="R181" s="205"/>
      <c r="S181" s="205"/>
      <c r="T181" s="205"/>
      <c r="U181" s="205"/>
      <c r="V181" s="205"/>
      <c r="W181" s="205"/>
      <c r="X181" s="205"/>
      <c r="Y181" s="205"/>
    </row>
    <row r="182" spans="1:25" ht="12" customHeight="1" x14ac:dyDescent="0.2">
      <c r="A182" s="205"/>
      <c r="B182" s="401"/>
      <c r="C182" s="460"/>
      <c r="D182" s="403"/>
      <c r="E182" s="315"/>
      <c r="F182" s="205"/>
      <c r="G182" s="205"/>
      <c r="H182" s="205"/>
      <c r="I182" s="205"/>
      <c r="J182" s="205"/>
      <c r="K182" s="205"/>
      <c r="L182" s="205"/>
      <c r="M182" s="205"/>
      <c r="N182" s="205"/>
      <c r="O182" s="205"/>
      <c r="P182" s="205"/>
      <c r="Q182" s="205"/>
      <c r="R182" s="205"/>
      <c r="S182" s="205"/>
      <c r="T182" s="205"/>
      <c r="U182" s="205"/>
      <c r="V182" s="205"/>
      <c r="W182" s="205"/>
      <c r="X182" s="205"/>
      <c r="Y182" s="205"/>
    </row>
    <row r="183" spans="1:25" ht="12" customHeight="1" x14ac:dyDescent="0.2">
      <c r="A183" s="205"/>
      <c r="B183" s="401"/>
      <c r="C183" s="460"/>
      <c r="D183" s="403"/>
      <c r="E183" s="315"/>
      <c r="F183" s="205"/>
      <c r="G183" s="205"/>
      <c r="H183" s="205"/>
      <c r="I183" s="205"/>
      <c r="J183" s="205"/>
      <c r="K183" s="205"/>
      <c r="L183" s="205"/>
      <c r="M183" s="205"/>
      <c r="N183" s="205"/>
      <c r="O183" s="205"/>
      <c r="P183" s="205"/>
      <c r="Q183" s="205"/>
      <c r="R183" s="205"/>
      <c r="S183" s="205"/>
      <c r="T183" s="205"/>
      <c r="U183" s="205"/>
      <c r="V183" s="205"/>
      <c r="W183" s="205"/>
      <c r="X183" s="205"/>
      <c r="Y183" s="205"/>
    </row>
    <row r="184" spans="1:25" ht="12" customHeight="1" x14ac:dyDescent="0.2">
      <c r="A184" s="205"/>
      <c r="B184" s="401"/>
      <c r="C184" s="460"/>
      <c r="D184" s="403"/>
      <c r="E184" s="315"/>
      <c r="F184" s="205"/>
      <c r="G184" s="205"/>
      <c r="H184" s="205"/>
      <c r="I184" s="205"/>
      <c r="J184" s="205"/>
      <c r="K184" s="205"/>
      <c r="L184" s="205"/>
      <c r="M184" s="205"/>
      <c r="N184" s="205"/>
      <c r="O184" s="205"/>
      <c r="P184" s="205"/>
      <c r="Q184" s="205"/>
      <c r="R184" s="205"/>
      <c r="S184" s="205"/>
      <c r="T184" s="205"/>
      <c r="U184" s="205"/>
      <c r="V184" s="205"/>
      <c r="W184" s="205"/>
      <c r="X184" s="205"/>
      <c r="Y184" s="205"/>
    </row>
    <row r="185" spans="1:25" ht="12" customHeight="1" x14ac:dyDescent="0.2">
      <c r="A185" s="205"/>
      <c r="B185" s="401"/>
      <c r="C185" s="460"/>
      <c r="D185" s="403"/>
      <c r="E185" s="315"/>
      <c r="F185" s="205"/>
      <c r="G185" s="205"/>
      <c r="H185" s="205"/>
      <c r="I185" s="205"/>
      <c r="J185" s="205"/>
      <c r="K185" s="205"/>
      <c r="L185" s="205"/>
      <c r="M185" s="205"/>
      <c r="N185" s="205"/>
      <c r="O185" s="205"/>
      <c r="P185" s="205"/>
      <c r="Q185" s="205"/>
      <c r="R185" s="205"/>
      <c r="S185" s="205"/>
      <c r="T185" s="205"/>
      <c r="U185" s="205"/>
      <c r="V185" s="205"/>
      <c r="W185" s="205"/>
      <c r="X185" s="205"/>
      <c r="Y185" s="205"/>
    </row>
    <row r="186" spans="1:25" ht="12" customHeight="1" x14ac:dyDescent="0.2">
      <c r="A186" s="205"/>
      <c r="B186" s="401"/>
      <c r="C186" s="460"/>
      <c r="D186" s="403"/>
      <c r="E186" s="315"/>
      <c r="F186" s="205"/>
      <c r="G186" s="205"/>
      <c r="H186" s="205"/>
      <c r="I186" s="205"/>
      <c r="J186" s="205"/>
      <c r="K186" s="205"/>
      <c r="L186" s="205"/>
      <c r="M186" s="205"/>
      <c r="N186" s="205"/>
      <c r="O186" s="205"/>
      <c r="P186" s="205"/>
      <c r="Q186" s="205"/>
      <c r="R186" s="205"/>
      <c r="S186" s="205"/>
      <c r="T186" s="205"/>
      <c r="U186" s="205"/>
      <c r="V186" s="205"/>
      <c r="W186" s="205"/>
      <c r="X186" s="205"/>
      <c r="Y186" s="205"/>
    </row>
    <row r="187" spans="1:25" ht="12" customHeight="1" x14ac:dyDescent="0.2">
      <c r="A187" s="205"/>
      <c r="B187" s="401"/>
      <c r="C187" s="460"/>
      <c r="D187" s="403"/>
      <c r="E187" s="315"/>
      <c r="F187" s="205"/>
      <c r="G187" s="205"/>
      <c r="H187" s="205"/>
      <c r="I187" s="205"/>
      <c r="J187" s="205"/>
      <c r="K187" s="205"/>
      <c r="L187" s="205"/>
      <c r="M187" s="205"/>
      <c r="N187" s="205"/>
      <c r="O187" s="205"/>
      <c r="P187" s="205"/>
      <c r="Q187" s="205"/>
      <c r="R187" s="205"/>
      <c r="S187" s="205"/>
      <c r="T187" s="205"/>
      <c r="U187" s="205"/>
      <c r="V187" s="205"/>
      <c r="W187" s="205"/>
      <c r="X187" s="205"/>
      <c r="Y187" s="205"/>
    </row>
    <row r="188" spans="1:25" ht="12" customHeight="1" x14ac:dyDescent="0.2">
      <c r="A188" s="205"/>
      <c r="B188" s="401"/>
      <c r="C188" s="460"/>
      <c r="D188" s="403"/>
      <c r="E188" s="315"/>
      <c r="F188" s="205"/>
      <c r="G188" s="205"/>
      <c r="H188" s="205"/>
      <c r="I188" s="205"/>
      <c r="J188" s="205"/>
      <c r="K188" s="205"/>
      <c r="L188" s="205"/>
      <c r="M188" s="205"/>
      <c r="N188" s="205"/>
      <c r="O188" s="205"/>
      <c r="P188" s="205"/>
      <c r="Q188" s="205"/>
      <c r="R188" s="205"/>
      <c r="S188" s="205"/>
      <c r="T188" s="205"/>
      <c r="U188" s="205"/>
      <c r="V188" s="205"/>
      <c r="W188" s="205"/>
      <c r="X188" s="205"/>
      <c r="Y188" s="205"/>
    </row>
    <row r="189" spans="1:25" ht="12" customHeight="1" x14ac:dyDescent="0.2">
      <c r="A189" s="205"/>
      <c r="B189" s="401"/>
      <c r="C189" s="460"/>
      <c r="D189" s="403"/>
      <c r="E189" s="315"/>
      <c r="F189" s="205"/>
      <c r="G189" s="205"/>
      <c r="H189" s="205"/>
      <c r="I189" s="205"/>
      <c r="J189" s="205"/>
      <c r="K189" s="205"/>
      <c r="L189" s="205"/>
      <c r="M189" s="205"/>
      <c r="N189" s="205"/>
      <c r="O189" s="205"/>
      <c r="P189" s="205"/>
      <c r="Q189" s="205"/>
      <c r="R189" s="205"/>
      <c r="S189" s="205"/>
      <c r="T189" s="205"/>
      <c r="U189" s="205"/>
      <c r="V189" s="205"/>
      <c r="W189" s="205"/>
      <c r="X189" s="205"/>
      <c r="Y189" s="205"/>
    </row>
    <row r="190" spans="1:25" ht="12" customHeight="1" x14ac:dyDescent="0.2">
      <c r="A190" s="205"/>
      <c r="B190" s="401"/>
      <c r="C190" s="460"/>
      <c r="D190" s="403"/>
      <c r="E190" s="315"/>
      <c r="F190" s="205"/>
      <c r="G190" s="205"/>
      <c r="H190" s="205"/>
      <c r="I190" s="205"/>
      <c r="J190" s="205"/>
      <c r="K190" s="205"/>
      <c r="L190" s="205"/>
      <c r="M190" s="205"/>
      <c r="N190" s="205"/>
      <c r="O190" s="205"/>
      <c r="P190" s="205"/>
      <c r="Q190" s="205"/>
      <c r="R190" s="205"/>
      <c r="S190" s="205"/>
      <c r="T190" s="205"/>
      <c r="U190" s="205"/>
      <c r="V190" s="205"/>
      <c r="W190" s="205"/>
      <c r="X190" s="205"/>
      <c r="Y190" s="205"/>
    </row>
    <row r="191" spans="1:25" ht="12" customHeight="1" x14ac:dyDescent="0.2">
      <c r="A191" s="205"/>
      <c r="B191" s="401"/>
      <c r="C191" s="460"/>
      <c r="D191" s="403"/>
      <c r="E191" s="315"/>
      <c r="F191" s="205"/>
      <c r="G191" s="205"/>
      <c r="H191" s="205"/>
      <c r="I191" s="205"/>
      <c r="J191" s="205"/>
      <c r="K191" s="205"/>
      <c r="L191" s="205"/>
      <c r="M191" s="205"/>
      <c r="N191" s="205"/>
      <c r="O191" s="205"/>
      <c r="P191" s="205"/>
      <c r="Q191" s="205"/>
      <c r="R191" s="205"/>
      <c r="S191" s="205"/>
      <c r="T191" s="205"/>
      <c r="U191" s="205"/>
      <c r="V191" s="205"/>
      <c r="W191" s="205"/>
      <c r="X191" s="205"/>
      <c r="Y191" s="205"/>
    </row>
    <row r="192" spans="1:25" ht="12" customHeight="1" x14ac:dyDescent="0.2">
      <c r="A192" s="205"/>
      <c r="B192" s="401"/>
      <c r="C192" s="460"/>
      <c r="D192" s="403"/>
      <c r="E192" s="315"/>
      <c r="F192" s="205"/>
      <c r="G192" s="205"/>
      <c r="H192" s="205"/>
      <c r="I192" s="205"/>
      <c r="J192" s="205"/>
      <c r="K192" s="205"/>
      <c r="L192" s="205"/>
      <c r="M192" s="205"/>
      <c r="N192" s="205"/>
      <c r="O192" s="205"/>
      <c r="P192" s="205"/>
      <c r="Q192" s="205"/>
      <c r="R192" s="205"/>
      <c r="S192" s="205"/>
      <c r="T192" s="205"/>
      <c r="U192" s="205"/>
      <c r="V192" s="205"/>
      <c r="W192" s="205"/>
      <c r="X192" s="205"/>
      <c r="Y192" s="205"/>
    </row>
    <row r="193" spans="1:25" ht="12" customHeight="1" x14ac:dyDescent="0.2">
      <c r="A193" s="205"/>
      <c r="B193" s="401"/>
      <c r="C193" s="460"/>
      <c r="D193" s="403"/>
      <c r="E193" s="315"/>
      <c r="F193" s="205"/>
      <c r="G193" s="205"/>
      <c r="H193" s="205"/>
      <c r="I193" s="205"/>
      <c r="J193" s="205"/>
      <c r="K193" s="205"/>
      <c r="L193" s="205"/>
      <c r="M193" s="205"/>
      <c r="N193" s="205"/>
      <c r="O193" s="205"/>
      <c r="P193" s="205"/>
      <c r="Q193" s="205"/>
      <c r="R193" s="205"/>
      <c r="S193" s="205"/>
      <c r="T193" s="205"/>
      <c r="U193" s="205"/>
      <c r="V193" s="205"/>
      <c r="W193" s="205"/>
      <c r="X193" s="205"/>
      <c r="Y193" s="205"/>
    </row>
    <row r="194" spans="1:25" ht="12" customHeight="1" x14ac:dyDescent="0.2">
      <c r="A194" s="205"/>
      <c r="B194" s="401"/>
      <c r="C194" s="460"/>
      <c r="D194" s="403"/>
      <c r="E194" s="315"/>
      <c r="F194" s="205"/>
      <c r="G194" s="205"/>
      <c r="H194" s="205"/>
      <c r="I194" s="205"/>
      <c r="J194" s="205"/>
      <c r="K194" s="205"/>
      <c r="L194" s="205"/>
      <c r="M194" s="205"/>
      <c r="N194" s="205"/>
      <c r="O194" s="205"/>
      <c r="P194" s="205"/>
      <c r="Q194" s="205"/>
      <c r="R194" s="205"/>
      <c r="S194" s="205"/>
      <c r="T194" s="205"/>
      <c r="U194" s="205"/>
      <c r="V194" s="205"/>
      <c r="W194" s="205"/>
      <c r="X194" s="205"/>
      <c r="Y194" s="205"/>
    </row>
    <row r="195" spans="1:25" ht="12" customHeight="1" x14ac:dyDescent="0.2">
      <c r="A195" s="205"/>
      <c r="B195" s="401"/>
      <c r="C195" s="460"/>
      <c r="D195" s="403"/>
      <c r="E195" s="315"/>
      <c r="F195" s="205"/>
      <c r="G195" s="205"/>
      <c r="H195" s="205"/>
      <c r="I195" s="205"/>
      <c r="J195" s="205"/>
      <c r="K195" s="205"/>
      <c r="L195" s="205"/>
      <c r="M195" s="205"/>
      <c r="N195" s="205"/>
      <c r="O195" s="205"/>
      <c r="P195" s="205"/>
      <c r="Q195" s="205"/>
      <c r="R195" s="205"/>
      <c r="S195" s="205"/>
      <c r="T195" s="205"/>
      <c r="U195" s="205"/>
      <c r="V195" s="205"/>
      <c r="W195" s="205"/>
      <c r="X195" s="205"/>
      <c r="Y195" s="205"/>
    </row>
    <row r="196" spans="1:25" ht="12" customHeight="1" x14ac:dyDescent="0.2">
      <c r="A196" s="205"/>
      <c r="B196" s="401"/>
      <c r="C196" s="460"/>
      <c r="D196" s="403"/>
      <c r="E196" s="315"/>
      <c r="F196" s="205"/>
      <c r="G196" s="205"/>
      <c r="H196" s="205"/>
      <c r="I196" s="205"/>
      <c r="J196" s="205"/>
      <c r="K196" s="205"/>
      <c r="L196" s="205"/>
      <c r="M196" s="205"/>
      <c r="N196" s="205"/>
      <c r="O196" s="205"/>
      <c r="P196" s="205"/>
      <c r="Q196" s="205"/>
      <c r="R196" s="205"/>
      <c r="S196" s="205"/>
      <c r="T196" s="205"/>
      <c r="U196" s="205"/>
      <c r="V196" s="205"/>
      <c r="W196" s="205"/>
      <c r="X196" s="205"/>
      <c r="Y196" s="205"/>
    </row>
    <row r="197" spans="1:25" ht="12" customHeight="1" x14ac:dyDescent="0.2">
      <c r="A197" s="205"/>
      <c r="B197" s="401"/>
      <c r="C197" s="460"/>
      <c r="D197" s="403"/>
      <c r="E197" s="315"/>
      <c r="F197" s="205"/>
      <c r="G197" s="205"/>
      <c r="H197" s="205"/>
      <c r="I197" s="205"/>
      <c r="J197" s="205"/>
      <c r="K197" s="205"/>
      <c r="L197" s="205"/>
      <c r="M197" s="205"/>
      <c r="N197" s="205"/>
      <c r="O197" s="205"/>
      <c r="P197" s="205"/>
      <c r="Q197" s="205"/>
      <c r="R197" s="205"/>
      <c r="S197" s="205"/>
      <c r="T197" s="205"/>
      <c r="U197" s="205"/>
      <c r="V197" s="205"/>
      <c r="W197" s="205"/>
      <c r="X197" s="205"/>
      <c r="Y197" s="205"/>
    </row>
    <row r="198" spans="1:25" ht="12" customHeight="1" x14ac:dyDescent="0.2">
      <c r="A198" s="205"/>
      <c r="B198" s="401"/>
      <c r="C198" s="460"/>
      <c r="D198" s="403"/>
      <c r="E198" s="315"/>
      <c r="F198" s="205"/>
      <c r="G198" s="205"/>
      <c r="H198" s="205"/>
      <c r="I198" s="205"/>
      <c r="J198" s="205"/>
      <c r="K198" s="205"/>
      <c r="L198" s="205"/>
      <c r="M198" s="205"/>
      <c r="N198" s="205"/>
      <c r="O198" s="205"/>
      <c r="P198" s="205"/>
      <c r="Q198" s="205"/>
      <c r="R198" s="205"/>
      <c r="S198" s="205"/>
      <c r="T198" s="205"/>
      <c r="U198" s="205"/>
      <c r="V198" s="205"/>
      <c r="W198" s="205"/>
      <c r="X198" s="205"/>
      <c r="Y198" s="205"/>
    </row>
    <row r="199" spans="1:25" ht="12" customHeight="1" x14ac:dyDescent="0.2">
      <c r="A199" s="205"/>
      <c r="B199" s="401"/>
      <c r="C199" s="460"/>
      <c r="D199" s="403"/>
      <c r="E199" s="315"/>
      <c r="F199" s="205"/>
      <c r="G199" s="205"/>
      <c r="H199" s="205"/>
      <c r="I199" s="205"/>
      <c r="J199" s="205"/>
      <c r="K199" s="205"/>
      <c r="L199" s="205"/>
      <c r="M199" s="205"/>
      <c r="N199" s="205"/>
      <c r="O199" s="205"/>
      <c r="P199" s="205"/>
      <c r="Q199" s="205"/>
      <c r="R199" s="205"/>
      <c r="S199" s="205"/>
      <c r="T199" s="205"/>
      <c r="U199" s="205"/>
      <c r="V199" s="205"/>
      <c r="W199" s="205"/>
      <c r="X199" s="205"/>
      <c r="Y199" s="205"/>
    </row>
    <row r="200" spans="1:25" ht="12" customHeight="1" x14ac:dyDescent="0.2">
      <c r="A200" s="205"/>
      <c r="B200" s="401"/>
      <c r="C200" s="460"/>
      <c r="D200" s="403"/>
      <c r="E200" s="315"/>
      <c r="F200" s="205"/>
      <c r="G200" s="205"/>
      <c r="H200" s="205"/>
      <c r="I200" s="205"/>
      <c r="J200" s="205"/>
      <c r="K200" s="205"/>
      <c r="L200" s="205"/>
      <c r="M200" s="205"/>
      <c r="N200" s="205"/>
      <c r="O200" s="205"/>
      <c r="P200" s="205"/>
      <c r="Q200" s="205"/>
      <c r="R200" s="205"/>
      <c r="S200" s="205"/>
      <c r="T200" s="205"/>
      <c r="U200" s="205"/>
      <c r="V200" s="205"/>
      <c r="W200" s="205"/>
      <c r="X200" s="205"/>
      <c r="Y200" s="205"/>
    </row>
    <row r="201" spans="1:25" ht="12" customHeight="1" x14ac:dyDescent="0.2">
      <c r="A201" s="205"/>
      <c r="B201" s="401"/>
      <c r="C201" s="460"/>
      <c r="D201" s="403"/>
      <c r="E201" s="315"/>
      <c r="F201" s="205"/>
      <c r="G201" s="205"/>
      <c r="H201" s="205"/>
      <c r="I201" s="205"/>
      <c r="J201" s="205"/>
      <c r="K201" s="205"/>
      <c r="L201" s="205"/>
      <c r="M201" s="205"/>
      <c r="N201" s="205"/>
      <c r="O201" s="205"/>
      <c r="P201" s="205"/>
      <c r="Q201" s="205"/>
      <c r="R201" s="205"/>
      <c r="S201" s="205"/>
      <c r="T201" s="205"/>
      <c r="U201" s="205"/>
      <c r="V201" s="205"/>
      <c r="W201" s="205"/>
      <c r="X201" s="205"/>
      <c r="Y201" s="205"/>
    </row>
    <row r="202" spans="1:25" ht="12" customHeight="1" x14ac:dyDescent="0.2">
      <c r="A202" s="205"/>
      <c r="B202" s="401"/>
      <c r="C202" s="460"/>
      <c r="D202" s="403"/>
      <c r="E202" s="315"/>
      <c r="F202" s="205"/>
      <c r="G202" s="205"/>
      <c r="H202" s="205"/>
      <c r="I202" s="205"/>
      <c r="J202" s="205"/>
      <c r="K202" s="205"/>
      <c r="L202" s="205"/>
      <c r="M202" s="205"/>
      <c r="N202" s="205"/>
      <c r="O202" s="205"/>
      <c r="P202" s="205"/>
      <c r="Q202" s="205"/>
      <c r="R202" s="205"/>
      <c r="S202" s="205"/>
      <c r="T202" s="205"/>
      <c r="U202" s="205"/>
      <c r="V202" s="205"/>
      <c r="W202" s="205"/>
      <c r="X202" s="205"/>
      <c r="Y202" s="205"/>
    </row>
    <row r="203" spans="1:25" ht="12" customHeight="1" x14ac:dyDescent="0.2">
      <c r="A203" s="205"/>
      <c r="B203" s="401"/>
      <c r="C203" s="460"/>
      <c r="D203" s="403"/>
      <c r="E203" s="315"/>
      <c r="F203" s="205"/>
      <c r="G203" s="205"/>
      <c r="H203" s="205"/>
      <c r="I203" s="205"/>
      <c r="J203" s="205"/>
      <c r="K203" s="205"/>
      <c r="L203" s="205"/>
      <c r="M203" s="205"/>
      <c r="N203" s="205"/>
      <c r="O203" s="205"/>
      <c r="P203" s="205"/>
      <c r="Q203" s="205"/>
      <c r="R203" s="205"/>
      <c r="S203" s="205"/>
      <c r="T203" s="205"/>
      <c r="U203" s="205"/>
      <c r="V203" s="205"/>
      <c r="W203" s="205"/>
      <c r="X203" s="205"/>
      <c r="Y203" s="205"/>
    </row>
    <row r="204" spans="1:25" ht="12" customHeight="1" x14ac:dyDescent="0.2">
      <c r="A204" s="205"/>
      <c r="B204" s="401"/>
      <c r="C204" s="460"/>
      <c r="D204" s="403"/>
      <c r="E204" s="315"/>
      <c r="F204" s="205"/>
      <c r="G204" s="205"/>
      <c r="H204" s="205"/>
      <c r="I204" s="205"/>
      <c r="J204" s="205"/>
      <c r="K204" s="205"/>
      <c r="L204" s="205"/>
      <c r="M204" s="205"/>
      <c r="N204" s="205"/>
      <c r="O204" s="205"/>
      <c r="P204" s="205"/>
      <c r="Q204" s="205"/>
      <c r="R204" s="205"/>
      <c r="S204" s="205"/>
      <c r="T204" s="205"/>
      <c r="U204" s="205"/>
      <c r="V204" s="205"/>
      <c r="W204" s="205"/>
      <c r="X204" s="205"/>
      <c r="Y204" s="205"/>
    </row>
    <row r="205" spans="1:25" ht="12" customHeight="1" x14ac:dyDescent="0.2">
      <c r="A205" s="205"/>
      <c r="B205" s="401"/>
      <c r="C205" s="460"/>
      <c r="D205" s="403"/>
      <c r="E205" s="315"/>
      <c r="F205" s="205"/>
      <c r="G205" s="205"/>
      <c r="H205" s="205"/>
      <c r="I205" s="205"/>
      <c r="J205" s="205"/>
      <c r="K205" s="205"/>
      <c r="L205" s="205"/>
      <c r="M205" s="205"/>
      <c r="N205" s="205"/>
      <c r="O205" s="205"/>
      <c r="P205" s="205"/>
      <c r="Q205" s="205"/>
      <c r="R205" s="205"/>
      <c r="S205" s="205"/>
      <c r="T205" s="205"/>
      <c r="U205" s="205"/>
      <c r="V205" s="205"/>
      <c r="W205" s="205"/>
      <c r="X205" s="205"/>
      <c r="Y205" s="205"/>
    </row>
    <row r="206" spans="1:25" ht="12" customHeight="1" x14ac:dyDescent="0.2">
      <c r="A206" s="205"/>
      <c r="B206" s="401"/>
      <c r="C206" s="460"/>
      <c r="D206" s="403"/>
      <c r="E206" s="315"/>
      <c r="F206" s="205"/>
      <c r="G206" s="205"/>
      <c r="H206" s="205"/>
      <c r="I206" s="205"/>
      <c r="J206" s="205"/>
      <c r="K206" s="205"/>
      <c r="L206" s="205"/>
      <c r="M206" s="205"/>
      <c r="N206" s="205"/>
      <c r="O206" s="205"/>
      <c r="P206" s="205"/>
      <c r="Q206" s="205"/>
      <c r="R206" s="205"/>
      <c r="S206" s="205"/>
      <c r="T206" s="205"/>
      <c r="U206" s="205"/>
      <c r="V206" s="205"/>
      <c r="W206" s="205"/>
      <c r="X206" s="205"/>
      <c r="Y206" s="205"/>
    </row>
    <row r="207" spans="1:25" ht="12" customHeight="1" x14ac:dyDescent="0.2">
      <c r="A207" s="205"/>
      <c r="B207" s="401"/>
      <c r="C207" s="460"/>
      <c r="D207" s="403"/>
      <c r="E207" s="315"/>
      <c r="F207" s="205"/>
      <c r="G207" s="205"/>
      <c r="H207" s="205"/>
      <c r="I207" s="205"/>
      <c r="J207" s="205"/>
      <c r="K207" s="205"/>
      <c r="L207" s="205"/>
      <c r="M207" s="205"/>
      <c r="N207" s="205"/>
      <c r="O207" s="205"/>
      <c r="P207" s="205"/>
      <c r="Q207" s="205"/>
      <c r="R207" s="205"/>
      <c r="S207" s="205"/>
      <c r="T207" s="205"/>
      <c r="U207" s="205"/>
      <c r="V207" s="205"/>
      <c r="W207" s="205"/>
      <c r="X207" s="205"/>
      <c r="Y207" s="205"/>
    </row>
    <row r="208" spans="1:25" ht="12" customHeight="1" x14ac:dyDescent="0.2">
      <c r="A208" s="205"/>
      <c r="B208" s="401"/>
      <c r="C208" s="460"/>
      <c r="D208" s="403"/>
      <c r="E208" s="315"/>
      <c r="F208" s="205"/>
      <c r="G208" s="205"/>
      <c r="H208" s="205"/>
      <c r="I208" s="205"/>
      <c r="J208" s="205"/>
      <c r="K208" s="205"/>
      <c r="L208" s="205"/>
      <c r="M208" s="205"/>
      <c r="N208" s="205"/>
      <c r="O208" s="205"/>
      <c r="P208" s="205"/>
      <c r="Q208" s="205"/>
      <c r="R208" s="205"/>
      <c r="S208" s="205"/>
      <c r="T208" s="205"/>
      <c r="U208" s="205"/>
      <c r="V208" s="205"/>
      <c r="W208" s="205"/>
      <c r="X208" s="205"/>
      <c r="Y208" s="205"/>
    </row>
    <row r="209" spans="1:25" ht="12" customHeight="1" x14ac:dyDescent="0.2">
      <c r="A209" s="205"/>
      <c r="B209" s="401"/>
      <c r="C209" s="460"/>
      <c r="D209" s="403"/>
      <c r="E209" s="315"/>
      <c r="F209" s="205"/>
      <c r="G209" s="205"/>
      <c r="H209" s="205"/>
      <c r="I209" s="205"/>
      <c r="J209" s="205"/>
      <c r="K209" s="205"/>
      <c r="L209" s="205"/>
      <c r="M209" s="205"/>
      <c r="N209" s="205"/>
      <c r="O209" s="205"/>
      <c r="P209" s="205"/>
      <c r="Q209" s="205"/>
      <c r="R209" s="205"/>
      <c r="S209" s="205"/>
      <c r="T209" s="205"/>
      <c r="U209" s="205"/>
      <c r="V209" s="205"/>
      <c r="W209" s="205"/>
      <c r="X209" s="205"/>
      <c r="Y209" s="205"/>
    </row>
    <row r="210" spans="1:25" ht="12" customHeight="1" x14ac:dyDescent="0.2">
      <c r="A210" s="205"/>
      <c r="B210" s="401"/>
      <c r="C210" s="460"/>
      <c r="D210" s="403"/>
      <c r="E210" s="315"/>
      <c r="F210" s="205"/>
      <c r="G210" s="205"/>
      <c r="H210" s="205"/>
      <c r="I210" s="205"/>
      <c r="J210" s="205"/>
      <c r="K210" s="205"/>
      <c r="L210" s="205"/>
      <c r="M210" s="205"/>
      <c r="N210" s="205"/>
      <c r="O210" s="205"/>
      <c r="P210" s="205"/>
      <c r="Q210" s="205"/>
      <c r="R210" s="205"/>
      <c r="S210" s="205"/>
      <c r="T210" s="205"/>
      <c r="U210" s="205"/>
      <c r="V210" s="205"/>
      <c r="W210" s="205"/>
      <c r="X210" s="205"/>
      <c r="Y210" s="205"/>
    </row>
    <row r="211" spans="1:25" ht="12" customHeight="1" x14ac:dyDescent="0.2">
      <c r="A211" s="205"/>
      <c r="B211" s="401"/>
      <c r="C211" s="460"/>
      <c r="D211" s="403"/>
      <c r="E211" s="315"/>
      <c r="F211" s="205"/>
      <c r="G211" s="205"/>
      <c r="H211" s="205"/>
      <c r="I211" s="205"/>
      <c r="J211" s="205"/>
      <c r="K211" s="205"/>
      <c r="L211" s="205"/>
      <c r="M211" s="205"/>
      <c r="N211" s="205"/>
      <c r="O211" s="205"/>
      <c r="P211" s="205"/>
      <c r="Q211" s="205"/>
      <c r="R211" s="205"/>
      <c r="S211" s="205"/>
      <c r="T211" s="205"/>
      <c r="U211" s="205"/>
      <c r="V211" s="205"/>
      <c r="W211" s="205"/>
      <c r="X211" s="205"/>
      <c r="Y211" s="205"/>
    </row>
    <row r="212" spans="1:25" ht="12" customHeight="1" x14ac:dyDescent="0.2">
      <c r="A212" s="205"/>
      <c r="B212" s="401"/>
      <c r="C212" s="460"/>
      <c r="D212" s="403"/>
      <c r="E212" s="315"/>
      <c r="F212" s="205"/>
      <c r="G212" s="205"/>
      <c r="H212" s="205"/>
      <c r="I212" s="205"/>
      <c r="J212" s="205"/>
      <c r="K212" s="205"/>
      <c r="L212" s="205"/>
      <c r="M212" s="205"/>
      <c r="N212" s="205"/>
      <c r="O212" s="205"/>
      <c r="P212" s="205"/>
      <c r="Q212" s="205"/>
      <c r="R212" s="205"/>
      <c r="S212" s="205"/>
      <c r="T212" s="205"/>
      <c r="U212" s="205"/>
      <c r="V212" s="205"/>
      <c r="W212" s="205"/>
      <c r="X212" s="205"/>
      <c r="Y212" s="205"/>
    </row>
    <row r="213" spans="1:25" ht="12" customHeight="1" x14ac:dyDescent="0.2">
      <c r="A213" s="205"/>
      <c r="B213" s="401"/>
      <c r="C213" s="460"/>
      <c r="D213" s="403"/>
      <c r="E213" s="315"/>
      <c r="F213" s="205"/>
      <c r="G213" s="205"/>
      <c r="H213" s="205"/>
      <c r="I213" s="205"/>
      <c r="J213" s="205"/>
      <c r="K213" s="205"/>
      <c r="L213" s="205"/>
      <c r="M213" s="205"/>
      <c r="N213" s="205"/>
      <c r="O213" s="205"/>
      <c r="P213" s="205"/>
      <c r="Q213" s="205"/>
      <c r="R213" s="205"/>
      <c r="S213" s="205"/>
      <c r="T213" s="205"/>
      <c r="U213" s="205"/>
      <c r="V213" s="205"/>
      <c r="W213" s="205"/>
      <c r="X213" s="205"/>
      <c r="Y213" s="205"/>
    </row>
    <row r="214" spans="1:25" ht="12" customHeight="1" x14ac:dyDescent="0.2">
      <c r="A214" s="205"/>
      <c r="B214" s="401"/>
      <c r="C214" s="460"/>
      <c r="D214" s="403"/>
      <c r="E214" s="315"/>
      <c r="F214" s="205"/>
      <c r="G214" s="205"/>
      <c r="H214" s="205"/>
      <c r="I214" s="205"/>
      <c r="J214" s="205"/>
      <c r="K214" s="205"/>
      <c r="L214" s="205"/>
      <c r="M214" s="205"/>
      <c r="N214" s="205"/>
      <c r="O214" s="205"/>
      <c r="P214" s="205"/>
      <c r="Q214" s="205"/>
      <c r="R214" s="205"/>
      <c r="S214" s="205"/>
      <c r="T214" s="205"/>
      <c r="U214" s="205"/>
      <c r="V214" s="205"/>
      <c r="W214" s="205"/>
      <c r="X214" s="205"/>
      <c r="Y214" s="205"/>
    </row>
    <row r="215" spans="1:25" ht="12" customHeight="1" x14ac:dyDescent="0.2">
      <c r="A215" s="205"/>
      <c r="B215" s="401"/>
      <c r="C215" s="460"/>
      <c r="D215" s="403"/>
      <c r="E215" s="315"/>
      <c r="F215" s="205"/>
      <c r="G215" s="205"/>
      <c r="H215" s="205"/>
      <c r="I215" s="205"/>
      <c r="J215" s="205"/>
      <c r="K215" s="205"/>
      <c r="L215" s="205"/>
      <c r="M215" s="205"/>
      <c r="N215" s="205"/>
      <c r="O215" s="205"/>
      <c r="P215" s="205"/>
      <c r="Q215" s="205"/>
      <c r="R215" s="205"/>
      <c r="S215" s="205"/>
      <c r="T215" s="205"/>
      <c r="U215" s="205"/>
      <c r="V215" s="205"/>
      <c r="W215" s="205"/>
      <c r="X215" s="205"/>
      <c r="Y215" s="205"/>
    </row>
    <row r="216" spans="1:25" ht="12" customHeight="1" x14ac:dyDescent="0.2">
      <c r="A216" s="205"/>
      <c r="B216" s="401"/>
      <c r="C216" s="460"/>
      <c r="D216" s="403"/>
      <c r="E216" s="315"/>
      <c r="F216" s="205"/>
      <c r="G216" s="205"/>
      <c r="H216" s="205"/>
      <c r="I216" s="205"/>
      <c r="J216" s="205"/>
      <c r="K216" s="205"/>
      <c r="L216" s="205"/>
      <c r="M216" s="205"/>
      <c r="N216" s="205"/>
      <c r="O216" s="205"/>
      <c r="P216" s="205"/>
      <c r="Q216" s="205"/>
      <c r="R216" s="205"/>
      <c r="S216" s="205"/>
      <c r="T216" s="205"/>
      <c r="U216" s="205"/>
      <c r="V216" s="205"/>
      <c r="W216" s="205"/>
      <c r="X216" s="205"/>
      <c r="Y216" s="205"/>
    </row>
    <row r="217" spans="1:25" ht="12" customHeight="1" x14ac:dyDescent="0.2">
      <c r="A217" s="205"/>
      <c r="B217" s="401"/>
      <c r="C217" s="460"/>
      <c r="D217" s="403"/>
      <c r="E217" s="315"/>
      <c r="F217" s="205"/>
      <c r="G217" s="205"/>
      <c r="H217" s="205"/>
      <c r="I217" s="205"/>
      <c r="J217" s="205"/>
      <c r="K217" s="205"/>
      <c r="L217" s="205"/>
      <c r="M217" s="205"/>
      <c r="N217" s="205"/>
      <c r="O217" s="205"/>
      <c r="P217" s="205"/>
      <c r="Q217" s="205"/>
      <c r="R217" s="205"/>
      <c r="S217" s="205"/>
      <c r="T217" s="205"/>
      <c r="U217" s="205"/>
      <c r="V217" s="205"/>
      <c r="W217" s="205"/>
      <c r="X217" s="205"/>
      <c r="Y217" s="205"/>
    </row>
    <row r="218" spans="1:25" ht="12" customHeight="1" x14ac:dyDescent="0.2">
      <c r="A218" s="205"/>
      <c r="B218" s="401"/>
      <c r="C218" s="460"/>
      <c r="D218" s="403"/>
      <c r="E218" s="315"/>
      <c r="F218" s="205"/>
      <c r="G218" s="205"/>
      <c r="H218" s="205"/>
      <c r="I218" s="205"/>
      <c r="J218" s="205"/>
      <c r="K218" s="205"/>
      <c r="L218" s="205"/>
      <c r="M218" s="205"/>
      <c r="N218" s="205"/>
      <c r="O218" s="205"/>
      <c r="P218" s="205"/>
      <c r="Q218" s="205"/>
      <c r="R218" s="205"/>
      <c r="S218" s="205"/>
      <c r="T218" s="205"/>
      <c r="U218" s="205"/>
      <c r="V218" s="205"/>
      <c r="W218" s="205"/>
      <c r="X218" s="205"/>
      <c r="Y218" s="205"/>
    </row>
    <row r="219" spans="1:25" ht="12" customHeight="1" x14ac:dyDescent="0.2">
      <c r="A219" s="205"/>
      <c r="B219" s="401"/>
      <c r="C219" s="460"/>
      <c r="D219" s="403"/>
      <c r="E219" s="315"/>
      <c r="F219" s="205"/>
      <c r="G219" s="205"/>
      <c r="H219" s="205"/>
      <c r="I219" s="205"/>
      <c r="J219" s="205"/>
      <c r="K219" s="205"/>
      <c r="L219" s="205"/>
      <c r="M219" s="205"/>
      <c r="N219" s="205"/>
      <c r="O219" s="205"/>
      <c r="P219" s="205"/>
      <c r="Q219" s="205"/>
      <c r="R219" s="205"/>
      <c r="S219" s="205"/>
      <c r="T219" s="205"/>
      <c r="U219" s="205"/>
      <c r="V219" s="205"/>
      <c r="W219" s="205"/>
      <c r="X219" s="205"/>
      <c r="Y219" s="205"/>
    </row>
    <row r="220" spans="1:25" ht="12" customHeight="1" x14ac:dyDescent="0.2">
      <c r="A220" s="205"/>
      <c r="B220" s="401"/>
      <c r="C220" s="460"/>
      <c r="D220" s="403"/>
      <c r="E220" s="315"/>
      <c r="F220" s="205"/>
      <c r="G220" s="205"/>
      <c r="H220" s="205"/>
      <c r="I220" s="205"/>
      <c r="J220" s="205"/>
      <c r="K220" s="205"/>
      <c r="L220" s="205"/>
      <c r="M220" s="205"/>
      <c r="N220" s="205"/>
      <c r="O220" s="205"/>
      <c r="P220" s="205"/>
      <c r="Q220" s="205"/>
      <c r="R220" s="205"/>
      <c r="S220" s="205"/>
      <c r="T220" s="205"/>
      <c r="U220" s="205"/>
      <c r="V220" s="205"/>
      <c r="W220" s="205"/>
      <c r="X220" s="205"/>
      <c r="Y220" s="205"/>
    </row>
    <row r="221" spans="1:25" ht="12" customHeight="1" x14ac:dyDescent="0.2">
      <c r="A221" s="205"/>
      <c r="B221" s="401"/>
      <c r="C221" s="460"/>
      <c r="D221" s="403"/>
      <c r="E221" s="315"/>
      <c r="F221" s="205"/>
      <c r="G221" s="205"/>
      <c r="H221" s="205"/>
      <c r="I221" s="205"/>
      <c r="J221" s="205"/>
      <c r="K221" s="205"/>
      <c r="L221" s="205"/>
      <c r="M221" s="205"/>
      <c r="N221" s="205"/>
      <c r="O221" s="205"/>
      <c r="P221" s="205"/>
      <c r="Q221" s="205"/>
      <c r="R221" s="205"/>
      <c r="S221" s="205"/>
      <c r="T221" s="205"/>
      <c r="U221" s="205"/>
      <c r="V221" s="205"/>
      <c r="W221" s="205"/>
      <c r="X221" s="205"/>
      <c r="Y221" s="205"/>
    </row>
    <row r="222" spans="1:25" ht="12" customHeight="1" x14ac:dyDescent="0.2">
      <c r="A222" s="205"/>
      <c r="B222" s="401"/>
      <c r="C222" s="460"/>
      <c r="D222" s="403"/>
      <c r="E222" s="315"/>
      <c r="F222" s="205"/>
      <c r="G222" s="205"/>
      <c r="H222" s="205"/>
      <c r="I222" s="205"/>
      <c r="J222" s="205"/>
      <c r="K222" s="205"/>
      <c r="L222" s="205"/>
      <c r="M222" s="205"/>
      <c r="N222" s="205"/>
      <c r="O222" s="205"/>
      <c r="P222" s="205"/>
      <c r="Q222" s="205"/>
      <c r="R222" s="205"/>
      <c r="S222" s="205"/>
      <c r="T222" s="205"/>
      <c r="U222" s="205"/>
      <c r="V222" s="205"/>
      <c r="W222" s="205"/>
      <c r="X222" s="205"/>
      <c r="Y222" s="205"/>
    </row>
    <row r="223" spans="1:25" ht="12" customHeight="1" x14ac:dyDescent="0.2">
      <c r="A223" s="205"/>
      <c r="B223" s="401"/>
      <c r="C223" s="460"/>
      <c r="D223" s="403"/>
      <c r="E223" s="315"/>
      <c r="F223" s="205"/>
      <c r="G223" s="205"/>
      <c r="H223" s="205"/>
      <c r="I223" s="205"/>
      <c r="J223" s="205"/>
      <c r="K223" s="205"/>
      <c r="L223" s="205"/>
      <c r="M223" s="205"/>
      <c r="N223" s="205"/>
      <c r="O223" s="205"/>
      <c r="P223" s="205"/>
      <c r="Q223" s="205"/>
      <c r="R223" s="205"/>
      <c r="S223" s="205"/>
      <c r="T223" s="205"/>
      <c r="U223" s="205"/>
      <c r="V223" s="205"/>
      <c r="W223" s="205"/>
      <c r="X223" s="205"/>
      <c r="Y223" s="205"/>
    </row>
    <row r="224" spans="1:25" ht="12" customHeight="1" x14ac:dyDescent="0.2">
      <c r="A224" s="205"/>
      <c r="B224" s="401"/>
      <c r="C224" s="460"/>
      <c r="D224" s="403"/>
      <c r="E224" s="315"/>
      <c r="F224" s="205"/>
      <c r="G224" s="205"/>
      <c r="H224" s="205"/>
      <c r="I224" s="205"/>
      <c r="J224" s="205"/>
      <c r="K224" s="205"/>
      <c r="L224" s="205"/>
      <c r="M224" s="205"/>
      <c r="N224" s="205"/>
      <c r="O224" s="205"/>
      <c r="P224" s="205"/>
      <c r="Q224" s="205"/>
      <c r="R224" s="205"/>
      <c r="S224" s="205"/>
      <c r="T224" s="205"/>
      <c r="U224" s="205"/>
      <c r="V224" s="205"/>
      <c r="W224" s="205"/>
      <c r="X224" s="205"/>
      <c r="Y224" s="205"/>
    </row>
    <row r="225" spans="1:25" ht="12" customHeight="1" x14ac:dyDescent="0.2">
      <c r="A225" s="205"/>
      <c r="B225" s="401"/>
      <c r="C225" s="460"/>
      <c r="D225" s="403"/>
      <c r="E225" s="315"/>
      <c r="F225" s="205"/>
      <c r="G225" s="205"/>
      <c r="H225" s="205"/>
      <c r="I225" s="205"/>
      <c r="J225" s="205"/>
      <c r="K225" s="205"/>
      <c r="L225" s="205"/>
      <c r="M225" s="205"/>
      <c r="N225" s="205"/>
      <c r="O225" s="205"/>
      <c r="P225" s="205"/>
      <c r="Q225" s="205"/>
      <c r="R225" s="205"/>
      <c r="S225" s="205"/>
      <c r="T225" s="205"/>
      <c r="U225" s="205"/>
      <c r="V225" s="205"/>
      <c r="W225" s="205"/>
      <c r="X225" s="205"/>
      <c r="Y225" s="205"/>
    </row>
    <row r="226" spans="1:25" ht="12" customHeight="1" x14ac:dyDescent="0.2">
      <c r="A226" s="205"/>
      <c r="B226" s="401"/>
      <c r="C226" s="460"/>
      <c r="D226" s="403"/>
      <c r="E226" s="315"/>
      <c r="F226" s="205"/>
      <c r="G226" s="205"/>
      <c r="H226" s="205"/>
      <c r="I226" s="205"/>
      <c r="J226" s="205"/>
      <c r="K226" s="205"/>
      <c r="L226" s="205"/>
      <c r="M226" s="205"/>
      <c r="N226" s="205"/>
      <c r="O226" s="205"/>
      <c r="P226" s="205"/>
      <c r="Q226" s="205"/>
      <c r="R226" s="205"/>
      <c r="S226" s="205"/>
      <c r="T226" s="205"/>
      <c r="U226" s="205"/>
      <c r="V226" s="205"/>
      <c r="W226" s="205"/>
      <c r="X226" s="205"/>
      <c r="Y226" s="205"/>
    </row>
    <row r="227" spans="1:25" ht="12" customHeight="1" x14ac:dyDescent="0.2">
      <c r="A227" s="205"/>
      <c r="B227" s="401"/>
      <c r="C227" s="460"/>
      <c r="D227" s="403"/>
      <c r="E227" s="315"/>
      <c r="F227" s="205"/>
      <c r="G227" s="205"/>
      <c r="H227" s="205"/>
      <c r="I227" s="205"/>
      <c r="J227" s="205"/>
      <c r="K227" s="205"/>
      <c r="L227" s="205"/>
      <c r="M227" s="205"/>
      <c r="N227" s="205"/>
      <c r="O227" s="205"/>
      <c r="P227" s="205"/>
      <c r="Q227" s="205"/>
      <c r="R227" s="205"/>
      <c r="S227" s="205"/>
      <c r="T227" s="205"/>
      <c r="U227" s="205"/>
      <c r="V227" s="205"/>
      <c r="W227" s="205"/>
      <c r="X227" s="205"/>
      <c r="Y227" s="205"/>
    </row>
    <row r="228" spans="1:25" ht="12" customHeight="1" x14ac:dyDescent="0.2">
      <c r="A228" s="205"/>
      <c r="B228" s="401"/>
      <c r="C228" s="460"/>
      <c r="D228" s="403"/>
      <c r="E228" s="315"/>
      <c r="F228" s="205"/>
      <c r="G228" s="205"/>
      <c r="H228" s="205"/>
      <c r="I228" s="205"/>
      <c r="J228" s="205"/>
      <c r="K228" s="205"/>
      <c r="L228" s="205"/>
      <c r="M228" s="205"/>
      <c r="N228" s="205"/>
      <c r="O228" s="205"/>
      <c r="P228" s="205"/>
      <c r="Q228" s="205"/>
      <c r="R228" s="205"/>
      <c r="S228" s="205"/>
      <c r="T228" s="205"/>
      <c r="U228" s="205"/>
      <c r="V228" s="205"/>
      <c r="W228" s="205"/>
      <c r="X228" s="205"/>
      <c r="Y228" s="205"/>
    </row>
    <row r="229" spans="1:25" ht="12" customHeight="1" x14ac:dyDescent="0.2">
      <c r="A229" s="205"/>
      <c r="B229" s="401"/>
      <c r="C229" s="460"/>
      <c r="D229" s="403"/>
      <c r="E229" s="315"/>
      <c r="F229" s="205"/>
      <c r="G229" s="205"/>
      <c r="H229" s="205"/>
      <c r="I229" s="205"/>
      <c r="J229" s="205"/>
      <c r="K229" s="205"/>
      <c r="L229" s="205"/>
      <c r="M229" s="205"/>
      <c r="N229" s="205"/>
      <c r="O229" s="205"/>
      <c r="P229" s="205"/>
      <c r="Q229" s="205"/>
      <c r="R229" s="205"/>
      <c r="S229" s="205"/>
      <c r="T229" s="205"/>
      <c r="U229" s="205"/>
      <c r="V229" s="205"/>
      <c r="W229" s="205"/>
      <c r="X229" s="205"/>
      <c r="Y229" s="205"/>
    </row>
    <row r="230" spans="1:25" ht="12" customHeight="1" x14ac:dyDescent="0.2">
      <c r="A230" s="205"/>
      <c r="B230" s="401"/>
      <c r="C230" s="460"/>
      <c r="D230" s="403"/>
      <c r="E230" s="315"/>
      <c r="F230" s="205"/>
      <c r="G230" s="205"/>
      <c r="H230" s="205"/>
      <c r="I230" s="205"/>
      <c r="J230" s="205"/>
      <c r="K230" s="205"/>
      <c r="L230" s="205"/>
      <c r="M230" s="205"/>
      <c r="N230" s="205"/>
      <c r="O230" s="205"/>
      <c r="P230" s="205"/>
      <c r="Q230" s="205"/>
      <c r="R230" s="205"/>
      <c r="S230" s="205"/>
      <c r="T230" s="205"/>
      <c r="U230" s="205"/>
      <c r="V230" s="205"/>
      <c r="W230" s="205"/>
      <c r="X230" s="205"/>
      <c r="Y230" s="205"/>
    </row>
    <row r="231" spans="1:25" ht="12" customHeight="1" x14ac:dyDescent="0.2">
      <c r="A231" s="205"/>
      <c r="B231" s="401"/>
      <c r="C231" s="460"/>
      <c r="D231" s="403"/>
      <c r="E231" s="315"/>
      <c r="F231" s="205"/>
      <c r="G231" s="205"/>
      <c r="H231" s="205"/>
      <c r="I231" s="205"/>
      <c r="J231" s="205"/>
      <c r="K231" s="205"/>
      <c r="L231" s="205"/>
      <c r="M231" s="205"/>
      <c r="N231" s="205"/>
      <c r="O231" s="205"/>
      <c r="P231" s="205"/>
      <c r="Q231" s="205"/>
      <c r="R231" s="205"/>
      <c r="S231" s="205"/>
      <c r="T231" s="205"/>
      <c r="U231" s="205"/>
      <c r="V231" s="205"/>
      <c r="W231" s="205"/>
      <c r="X231" s="205"/>
      <c r="Y231" s="205"/>
    </row>
    <row r="232" spans="1:25" ht="12" customHeight="1" x14ac:dyDescent="0.2">
      <c r="A232" s="205"/>
      <c r="B232" s="401"/>
      <c r="C232" s="460"/>
      <c r="D232" s="403"/>
      <c r="E232" s="315"/>
      <c r="F232" s="205"/>
      <c r="G232" s="205"/>
      <c r="H232" s="205"/>
      <c r="I232" s="205"/>
      <c r="J232" s="205"/>
      <c r="K232" s="205"/>
      <c r="L232" s="205"/>
      <c r="M232" s="205"/>
      <c r="N232" s="205"/>
      <c r="O232" s="205"/>
      <c r="P232" s="205"/>
      <c r="Q232" s="205"/>
      <c r="R232" s="205"/>
      <c r="S232" s="205"/>
      <c r="T232" s="205"/>
      <c r="U232" s="205"/>
      <c r="V232" s="205"/>
      <c r="W232" s="205"/>
      <c r="X232" s="205"/>
      <c r="Y232" s="205"/>
    </row>
    <row r="233" spans="1:25" ht="12" customHeight="1" x14ac:dyDescent="0.2">
      <c r="A233" s="205"/>
      <c r="B233" s="401"/>
      <c r="C233" s="460"/>
      <c r="D233" s="403"/>
      <c r="E233" s="315"/>
      <c r="F233" s="205"/>
      <c r="G233" s="205"/>
      <c r="H233" s="205"/>
      <c r="I233" s="205"/>
      <c r="J233" s="205"/>
      <c r="K233" s="205"/>
      <c r="L233" s="205"/>
      <c r="M233" s="205"/>
      <c r="N233" s="205"/>
      <c r="O233" s="205"/>
      <c r="P233" s="205"/>
      <c r="Q233" s="205"/>
      <c r="R233" s="205"/>
      <c r="S233" s="205"/>
      <c r="T233" s="205"/>
      <c r="U233" s="205"/>
      <c r="V233" s="205"/>
      <c r="W233" s="205"/>
      <c r="X233" s="205"/>
      <c r="Y233" s="205"/>
    </row>
    <row r="234" spans="1:25" ht="12" customHeight="1" x14ac:dyDescent="0.2">
      <c r="A234" s="205"/>
      <c r="B234" s="401"/>
      <c r="C234" s="460"/>
      <c r="D234" s="403"/>
      <c r="E234" s="315"/>
      <c r="F234" s="205"/>
      <c r="G234" s="205"/>
      <c r="H234" s="205"/>
      <c r="I234" s="205"/>
      <c r="J234" s="205"/>
      <c r="K234" s="205"/>
      <c r="L234" s="205"/>
      <c r="M234" s="205"/>
      <c r="N234" s="205"/>
      <c r="O234" s="205"/>
      <c r="P234" s="205"/>
      <c r="Q234" s="205"/>
      <c r="R234" s="205"/>
      <c r="S234" s="205"/>
      <c r="T234" s="205"/>
      <c r="U234" s="205"/>
      <c r="V234" s="205"/>
      <c r="W234" s="205"/>
      <c r="X234" s="205"/>
      <c r="Y234" s="205"/>
    </row>
    <row r="235" spans="1:25" ht="12" customHeight="1" x14ac:dyDescent="0.2">
      <c r="A235" s="205"/>
      <c r="B235" s="401"/>
      <c r="C235" s="460"/>
      <c r="D235" s="403"/>
      <c r="E235" s="315"/>
      <c r="F235" s="205"/>
      <c r="G235" s="205"/>
      <c r="H235" s="205"/>
      <c r="I235" s="205"/>
      <c r="J235" s="205"/>
      <c r="K235" s="205"/>
      <c r="L235" s="205"/>
      <c r="M235" s="205"/>
      <c r="N235" s="205"/>
      <c r="O235" s="205"/>
      <c r="P235" s="205"/>
      <c r="Q235" s="205"/>
      <c r="R235" s="205"/>
      <c r="S235" s="205"/>
      <c r="T235" s="205"/>
      <c r="U235" s="205"/>
      <c r="V235" s="205"/>
      <c r="W235" s="205"/>
      <c r="X235" s="205"/>
      <c r="Y235" s="205"/>
    </row>
    <row r="236" spans="1:25" ht="12" customHeight="1" x14ac:dyDescent="0.2">
      <c r="A236" s="205"/>
      <c r="B236" s="401"/>
      <c r="C236" s="460"/>
      <c r="D236" s="403"/>
      <c r="E236" s="315"/>
      <c r="F236" s="205"/>
      <c r="G236" s="205"/>
      <c r="H236" s="205"/>
      <c r="I236" s="205"/>
      <c r="J236" s="205"/>
      <c r="K236" s="205"/>
      <c r="L236" s="205"/>
      <c r="M236" s="205"/>
      <c r="N236" s="205"/>
      <c r="O236" s="205"/>
      <c r="P236" s="205"/>
      <c r="Q236" s="205"/>
      <c r="R236" s="205"/>
      <c r="S236" s="205"/>
      <c r="T236" s="205"/>
      <c r="U236" s="205"/>
      <c r="V236" s="205"/>
      <c r="W236" s="205"/>
      <c r="X236" s="205"/>
      <c r="Y236" s="205"/>
    </row>
    <row r="237" spans="1:25" ht="12" customHeight="1" x14ac:dyDescent="0.2">
      <c r="A237" s="205"/>
      <c r="B237" s="401"/>
      <c r="C237" s="460"/>
      <c r="D237" s="403"/>
      <c r="E237" s="315"/>
      <c r="F237" s="205"/>
      <c r="G237" s="205"/>
      <c r="H237" s="205"/>
      <c r="I237" s="205"/>
      <c r="J237" s="205"/>
      <c r="K237" s="205"/>
      <c r="L237" s="205"/>
      <c r="M237" s="205"/>
      <c r="N237" s="205"/>
      <c r="O237" s="205"/>
      <c r="P237" s="205"/>
      <c r="Q237" s="205"/>
      <c r="R237" s="205"/>
      <c r="S237" s="205"/>
      <c r="T237" s="205"/>
      <c r="U237" s="205"/>
      <c r="V237" s="205"/>
      <c r="W237" s="205"/>
      <c r="X237" s="205"/>
      <c r="Y237" s="205"/>
    </row>
    <row r="238" spans="1:25" ht="12" customHeight="1" x14ac:dyDescent="0.2">
      <c r="A238" s="205"/>
      <c r="B238" s="401"/>
      <c r="C238" s="460"/>
      <c r="D238" s="403"/>
      <c r="E238" s="315"/>
      <c r="F238" s="205"/>
      <c r="G238" s="205"/>
      <c r="H238" s="205"/>
      <c r="I238" s="205"/>
      <c r="J238" s="205"/>
      <c r="K238" s="205"/>
      <c r="L238" s="205"/>
      <c r="M238" s="205"/>
      <c r="N238" s="205"/>
      <c r="O238" s="205"/>
      <c r="P238" s="205"/>
      <c r="Q238" s="205"/>
      <c r="R238" s="205"/>
      <c r="S238" s="205"/>
      <c r="T238" s="205"/>
      <c r="U238" s="205"/>
      <c r="V238" s="205"/>
      <c r="W238" s="205"/>
      <c r="X238" s="205"/>
      <c r="Y238" s="205"/>
    </row>
    <row r="239" spans="1:25" ht="12" customHeight="1" x14ac:dyDescent="0.2">
      <c r="A239" s="205"/>
      <c r="B239" s="401"/>
      <c r="C239" s="460"/>
      <c r="D239" s="403"/>
      <c r="E239" s="315"/>
      <c r="F239" s="205"/>
      <c r="G239" s="205"/>
      <c r="H239" s="205"/>
      <c r="I239" s="205"/>
      <c r="J239" s="205"/>
      <c r="K239" s="205"/>
      <c r="L239" s="205"/>
      <c r="M239" s="205"/>
      <c r="N239" s="205"/>
      <c r="O239" s="205"/>
      <c r="P239" s="205"/>
      <c r="Q239" s="205"/>
      <c r="R239" s="205"/>
      <c r="S239" s="205"/>
      <c r="T239" s="205"/>
      <c r="U239" s="205"/>
      <c r="V239" s="205"/>
      <c r="W239" s="205"/>
      <c r="X239" s="205"/>
      <c r="Y239" s="205"/>
    </row>
    <row r="240" spans="1:25" ht="12" customHeight="1" x14ac:dyDescent="0.2">
      <c r="A240" s="205"/>
      <c r="B240" s="401"/>
      <c r="C240" s="460"/>
      <c r="D240" s="403"/>
      <c r="E240" s="315"/>
      <c r="F240" s="205"/>
      <c r="G240" s="205"/>
      <c r="H240" s="205"/>
      <c r="I240" s="205"/>
      <c r="J240" s="205"/>
      <c r="K240" s="205"/>
      <c r="L240" s="205"/>
      <c r="M240" s="205"/>
      <c r="N240" s="205"/>
      <c r="O240" s="205"/>
      <c r="P240" s="205"/>
      <c r="Q240" s="205"/>
      <c r="R240" s="205"/>
      <c r="S240" s="205"/>
      <c r="T240" s="205"/>
      <c r="U240" s="205"/>
      <c r="V240" s="205"/>
      <c r="W240" s="205"/>
      <c r="X240" s="205"/>
      <c r="Y240" s="205"/>
    </row>
    <row r="241" spans="1:25" ht="12" customHeight="1" x14ac:dyDescent="0.2">
      <c r="A241" s="205"/>
      <c r="B241" s="401"/>
      <c r="C241" s="460"/>
      <c r="D241" s="403"/>
      <c r="E241" s="315"/>
      <c r="F241" s="205"/>
      <c r="G241" s="205"/>
      <c r="H241" s="205"/>
      <c r="I241" s="205"/>
      <c r="J241" s="205"/>
      <c r="K241" s="205"/>
      <c r="L241" s="205"/>
      <c r="M241" s="205"/>
      <c r="N241" s="205"/>
      <c r="O241" s="205"/>
      <c r="P241" s="205"/>
      <c r="Q241" s="205"/>
      <c r="R241" s="205"/>
      <c r="S241" s="205"/>
      <c r="T241" s="205"/>
      <c r="U241" s="205"/>
      <c r="V241" s="205"/>
      <c r="W241" s="205"/>
      <c r="X241" s="205"/>
      <c r="Y241" s="205"/>
    </row>
    <row r="242" spans="1:25" ht="12" customHeight="1" x14ac:dyDescent="0.2">
      <c r="A242" s="205"/>
      <c r="B242" s="401"/>
      <c r="C242" s="460"/>
      <c r="D242" s="403"/>
      <c r="E242" s="315"/>
      <c r="F242" s="205"/>
      <c r="G242" s="205"/>
      <c r="H242" s="205"/>
      <c r="I242" s="205"/>
      <c r="J242" s="205"/>
      <c r="K242" s="205"/>
      <c r="L242" s="205"/>
      <c r="M242" s="205"/>
      <c r="N242" s="205"/>
      <c r="O242" s="205"/>
      <c r="P242" s="205"/>
      <c r="Q242" s="205"/>
      <c r="R242" s="205"/>
      <c r="S242" s="205"/>
      <c r="T242" s="205"/>
      <c r="U242" s="205"/>
      <c r="V242" s="205"/>
      <c r="W242" s="205"/>
      <c r="X242" s="205"/>
      <c r="Y242" s="205"/>
    </row>
    <row r="243" spans="1:25" ht="12" customHeight="1" x14ac:dyDescent="0.2">
      <c r="A243" s="205"/>
      <c r="B243" s="401"/>
      <c r="C243" s="460"/>
      <c r="D243" s="403"/>
      <c r="E243" s="315"/>
      <c r="F243" s="205"/>
      <c r="G243" s="205"/>
      <c r="H243" s="205"/>
      <c r="I243" s="205"/>
      <c r="J243" s="205"/>
      <c r="K243" s="205"/>
      <c r="L243" s="205"/>
      <c r="M243" s="205"/>
      <c r="N243" s="205"/>
      <c r="O243" s="205"/>
      <c r="P243" s="205"/>
      <c r="Q243" s="205"/>
      <c r="R243" s="205"/>
      <c r="S243" s="205"/>
      <c r="T243" s="205"/>
      <c r="U243" s="205"/>
      <c r="V243" s="205"/>
      <c r="W243" s="205"/>
      <c r="X243" s="205"/>
      <c r="Y243" s="205"/>
    </row>
    <row r="244" spans="1:25" ht="12" customHeight="1" x14ac:dyDescent="0.2">
      <c r="A244" s="205"/>
      <c r="B244" s="401"/>
      <c r="C244" s="460"/>
      <c r="D244" s="403"/>
      <c r="E244" s="315"/>
      <c r="F244" s="205"/>
      <c r="G244" s="205"/>
      <c r="H244" s="205"/>
      <c r="I244" s="205"/>
      <c r="J244" s="205"/>
      <c r="K244" s="205"/>
      <c r="L244" s="205"/>
      <c r="M244" s="205"/>
      <c r="N244" s="205"/>
      <c r="O244" s="205"/>
      <c r="P244" s="205"/>
      <c r="Q244" s="205"/>
      <c r="R244" s="205"/>
      <c r="S244" s="205"/>
      <c r="T244" s="205"/>
      <c r="U244" s="205"/>
      <c r="V244" s="205"/>
      <c r="W244" s="205"/>
      <c r="X244" s="205"/>
      <c r="Y244" s="205"/>
    </row>
    <row r="245" spans="1:25" ht="12" customHeight="1" x14ac:dyDescent="0.2">
      <c r="A245" s="205"/>
      <c r="B245" s="401"/>
      <c r="C245" s="460"/>
      <c r="D245" s="403"/>
      <c r="E245" s="315"/>
      <c r="F245" s="205"/>
      <c r="G245" s="205"/>
      <c r="H245" s="205"/>
      <c r="I245" s="205"/>
      <c r="J245" s="205"/>
      <c r="K245" s="205"/>
      <c r="L245" s="205"/>
      <c r="M245" s="205"/>
      <c r="N245" s="205"/>
      <c r="O245" s="205"/>
      <c r="P245" s="205"/>
      <c r="Q245" s="205"/>
      <c r="R245" s="205"/>
      <c r="S245" s="205"/>
      <c r="T245" s="205"/>
      <c r="U245" s="205"/>
      <c r="V245" s="205"/>
      <c r="W245" s="205"/>
      <c r="X245" s="205"/>
      <c r="Y245" s="205"/>
    </row>
    <row r="246" spans="1:25" ht="12" customHeight="1" x14ac:dyDescent="0.2">
      <c r="A246" s="205"/>
      <c r="B246" s="401"/>
      <c r="C246" s="460"/>
      <c r="D246" s="403"/>
      <c r="E246" s="315"/>
      <c r="F246" s="205"/>
      <c r="G246" s="205"/>
      <c r="H246" s="205"/>
      <c r="I246" s="205"/>
      <c r="J246" s="205"/>
      <c r="K246" s="205"/>
      <c r="L246" s="205"/>
      <c r="M246" s="205"/>
      <c r="N246" s="205"/>
      <c r="O246" s="205"/>
      <c r="P246" s="205"/>
      <c r="Q246" s="205"/>
      <c r="R246" s="205"/>
      <c r="S246" s="205"/>
      <c r="T246" s="205"/>
      <c r="U246" s="205"/>
      <c r="V246" s="205"/>
      <c r="W246" s="205"/>
      <c r="X246" s="205"/>
      <c r="Y246" s="205"/>
    </row>
    <row r="247" spans="1:25" ht="12" customHeight="1" x14ac:dyDescent="0.2">
      <c r="A247" s="205"/>
      <c r="B247" s="401"/>
      <c r="C247" s="460"/>
      <c r="D247" s="403"/>
      <c r="E247" s="315"/>
      <c r="F247" s="205"/>
      <c r="G247" s="205"/>
      <c r="H247" s="205"/>
      <c r="I247" s="205"/>
      <c r="J247" s="205"/>
      <c r="K247" s="205"/>
      <c r="L247" s="205"/>
      <c r="M247" s="205"/>
      <c r="N247" s="205"/>
      <c r="O247" s="205"/>
      <c r="P247" s="205"/>
      <c r="Q247" s="205"/>
      <c r="R247" s="205"/>
      <c r="S247" s="205"/>
      <c r="T247" s="205"/>
      <c r="U247" s="205"/>
      <c r="V247" s="205"/>
      <c r="W247" s="205"/>
      <c r="X247" s="205"/>
      <c r="Y247" s="205"/>
    </row>
    <row r="248" spans="1:25" ht="12" customHeight="1" x14ac:dyDescent="0.2">
      <c r="A248" s="205"/>
      <c r="B248" s="401"/>
      <c r="C248" s="460"/>
      <c r="D248" s="403"/>
      <c r="E248" s="315"/>
      <c r="F248" s="205"/>
      <c r="G248" s="205"/>
      <c r="H248" s="205"/>
      <c r="I248" s="205"/>
      <c r="J248" s="205"/>
      <c r="K248" s="205"/>
      <c r="L248" s="205"/>
      <c r="M248" s="205"/>
      <c r="N248" s="205"/>
      <c r="O248" s="205"/>
      <c r="P248" s="205"/>
      <c r="Q248" s="205"/>
      <c r="R248" s="205"/>
      <c r="S248" s="205"/>
      <c r="T248" s="205"/>
      <c r="U248" s="205"/>
      <c r="V248" s="205"/>
      <c r="W248" s="205"/>
      <c r="X248" s="205"/>
      <c r="Y248" s="205"/>
    </row>
    <row r="249" spans="1:25" ht="12" customHeight="1" x14ac:dyDescent="0.2">
      <c r="A249" s="205"/>
      <c r="B249" s="401"/>
      <c r="C249" s="460"/>
      <c r="D249" s="403"/>
      <c r="E249" s="315"/>
      <c r="F249" s="205"/>
      <c r="G249" s="205"/>
      <c r="H249" s="205"/>
      <c r="I249" s="205"/>
      <c r="J249" s="205"/>
      <c r="K249" s="205"/>
      <c r="L249" s="205"/>
      <c r="M249" s="205"/>
      <c r="N249" s="205"/>
      <c r="O249" s="205"/>
      <c r="P249" s="205"/>
      <c r="Q249" s="205"/>
      <c r="R249" s="205"/>
      <c r="S249" s="205"/>
      <c r="T249" s="205"/>
      <c r="U249" s="205"/>
      <c r="V249" s="205"/>
      <c r="W249" s="205"/>
      <c r="X249" s="205"/>
      <c r="Y249" s="205"/>
    </row>
    <row r="250" spans="1:25" ht="12" customHeight="1" x14ac:dyDescent="0.2">
      <c r="A250" s="205"/>
      <c r="B250" s="401"/>
      <c r="C250" s="460"/>
      <c r="D250" s="403"/>
      <c r="E250" s="315"/>
      <c r="F250" s="205"/>
      <c r="G250" s="205"/>
      <c r="H250" s="205"/>
      <c r="I250" s="205"/>
      <c r="J250" s="205"/>
      <c r="K250" s="205"/>
      <c r="L250" s="205"/>
      <c r="M250" s="205"/>
      <c r="N250" s="205"/>
      <c r="O250" s="205"/>
      <c r="P250" s="205"/>
      <c r="Q250" s="205"/>
      <c r="R250" s="205"/>
      <c r="S250" s="205"/>
      <c r="T250" s="205"/>
      <c r="U250" s="205"/>
      <c r="V250" s="205"/>
      <c r="W250" s="205"/>
      <c r="X250" s="205"/>
      <c r="Y250" s="205"/>
    </row>
    <row r="251" spans="1:25" ht="12" customHeight="1" x14ac:dyDescent="0.2">
      <c r="A251" s="205"/>
      <c r="B251" s="401"/>
      <c r="C251" s="460"/>
      <c r="D251" s="403"/>
      <c r="E251" s="315"/>
      <c r="F251" s="205"/>
      <c r="G251" s="205"/>
      <c r="H251" s="205"/>
      <c r="I251" s="205"/>
      <c r="J251" s="205"/>
      <c r="K251" s="205"/>
      <c r="L251" s="205"/>
      <c r="M251" s="205"/>
      <c r="N251" s="205"/>
      <c r="O251" s="205"/>
      <c r="P251" s="205"/>
      <c r="Q251" s="205"/>
      <c r="R251" s="205"/>
      <c r="S251" s="205"/>
      <c r="T251" s="205"/>
      <c r="U251" s="205"/>
      <c r="V251" s="205"/>
      <c r="W251" s="205"/>
      <c r="X251" s="205"/>
      <c r="Y251" s="205"/>
    </row>
    <row r="252" spans="1:25" ht="12" customHeight="1" x14ac:dyDescent="0.2">
      <c r="A252" s="205"/>
      <c r="B252" s="401"/>
      <c r="C252" s="460"/>
      <c r="D252" s="403"/>
      <c r="E252" s="315"/>
      <c r="F252" s="205"/>
      <c r="G252" s="205"/>
      <c r="H252" s="205"/>
      <c r="I252" s="205"/>
      <c r="J252" s="205"/>
      <c r="K252" s="205"/>
      <c r="L252" s="205"/>
      <c r="M252" s="205"/>
      <c r="N252" s="205"/>
      <c r="O252" s="205"/>
      <c r="P252" s="205"/>
      <c r="Q252" s="205"/>
      <c r="R252" s="205"/>
      <c r="S252" s="205"/>
      <c r="T252" s="205"/>
      <c r="U252" s="205"/>
      <c r="V252" s="205"/>
      <c r="W252" s="205"/>
      <c r="X252" s="205"/>
      <c r="Y252" s="205"/>
    </row>
    <row r="253" spans="1:25" ht="12" customHeight="1" x14ac:dyDescent="0.2">
      <c r="A253" s="205"/>
      <c r="B253" s="401"/>
      <c r="C253" s="460"/>
      <c r="D253" s="403"/>
      <c r="E253" s="315"/>
      <c r="F253" s="205"/>
      <c r="G253" s="205"/>
      <c r="H253" s="205"/>
      <c r="I253" s="205"/>
      <c r="J253" s="205"/>
      <c r="K253" s="205"/>
      <c r="L253" s="205"/>
      <c r="M253" s="205"/>
      <c r="N253" s="205"/>
      <c r="O253" s="205"/>
      <c r="P253" s="205"/>
      <c r="Q253" s="205"/>
      <c r="R253" s="205"/>
      <c r="S253" s="205"/>
      <c r="T253" s="205"/>
      <c r="U253" s="205"/>
      <c r="V253" s="205"/>
      <c r="W253" s="205"/>
      <c r="X253" s="205"/>
      <c r="Y253" s="205"/>
    </row>
    <row r="254" spans="1:25" ht="12" customHeight="1" x14ac:dyDescent="0.2">
      <c r="A254" s="205"/>
      <c r="B254" s="401"/>
      <c r="C254" s="460"/>
      <c r="D254" s="403"/>
      <c r="E254" s="315"/>
      <c r="F254" s="205"/>
      <c r="G254" s="205"/>
      <c r="H254" s="205"/>
      <c r="I254" s="205"/>
      <c r="J254" s="205"/>
      <c r="K254" s="205"/>
      <c r="L254" s="205"/>
      <c r="M254" s="205"/>
      <c r="N254" s="205"/>
      <c r="O254" s="205"/>
      <c r="P254" s="205"/>
      <c r="Q254" s="205"/>
      <c r="R254" s="205"/>
      <c r="S254" s="205"/>
      <c r="T254" s="205"/>
      <c r="U254" s="205"/>
      <c r="V254" s="205"/>
      <c r="W254" s="205"/>
      <c r="X254" s="205"/>
      <c r="Y254" s="205"/>
    </row>
    <row r="255" spans="1:25" ht="12" customHeight="1" x14ac:dyDescent="0.2">
      <c r="A255" s="205"/>
      <c r="B255" s="401"/>
      <c r="C255" s="460"/>
      <c r="D255" s="403"/>
      <c r="E255" s="315"/>
      <c r="F255" s="205"/>
      <c r="G255" s="205"/>
      <c r="H255" s="205"/>
      <c r="I255" s="205"/>
      <c r="J255" s="205"/>
      <c r="K255" s="205"/>
      <c r="L255" s="205"/>
      <c r="M255" s="205"/>
      <c r="N255" s="205"/>
      <c r="O255" s="205"/>
      <c r="P255" s="205"/>
      <c r="Q255" s="205"/>
      <c r="R255" s="205"/>
      <c r="S255" s="205"/>
      <c r="T255" s="205"/>
      <c r="U255" s="205"/>
      <c r="V255" s="205"/>
      <c r="W255" s="205"/>
      <c r="X255" s="205"/>
      <c r="Y255" s="205"/>
    </row>
    <row r="256" spans="1:25" ht="12" customHeight="1" x14ac:dyDescent="0.2">
      <c r="A256" s="205"/>
      <c r="B256" s="401"/>
      <c r="C256" s="460"/>
      <c r="D256" s="403"/>
      <c r="E256" s="315"/>
      <c r="F256" s="205"/>
      <c r="G256" s="205"/>
      <c r="H256" s="205"/>
      <c r="I256" s="205"/>
      <c r="J256" s="205"/>
      <c r="K256" s="205"/>
      <c r="L256" s="205"/>
      <c r="M256" s="205"/>
      <c r="N256" s="205"/>
      <c r="O256" s="205"/>
      <c r="P256" s="205"/>
      <c r="Q256" s="205"/>
      <c r="R256" s="205"/>
      <c r="S256" s="205"/>
      <c r="T256" s="205"/>
      <c r="U256" s="205"/>
      <c r="V256" s="205"/>
      <c r="W256" s="205"/>
      <c r="X256" s="205"/>
      <c r="Y256" s="205"/>
    </row>
    <row r="257" spans="1:25" ht="12" customHeight="1" x14ac:dyDescent="0.2">
      <c r="A257" s="205"/>
      <c r="B257" s="401"/>
      <c r="C257" s="460"/>
      <c r="D257" s="403"/>
      <c r="E257" s="315"/>
      <c r="F257" s="205"/>
      <c r="G257" s="205"/>
      <c r="H257" s="205"/>
      <c r="I257" s="205"/>
      <c r="J257" s="205"/>
      <c r="K257" s="205"/>
      <c r="L257" s="205"/>
      <c r="M257" s="205"/>
      <c r="N257" s="205"/>
      <c r="O257" s="205"/>
      <c r="P257" s="205"/>
      <c r="Q257" s="205"/>
      <c r="R257" s="205"/>
      <c r="S257" s="205"/>
      <c r="T257" s="205"/>
      <c r="U257" s="205"/>
      <c r="V257" s="205"/>
      <c r="W257" s="205"/>
      <c r="X257" s="205"/>
      <c r="Y257" s="205"/>
    </row>
    <row r="258" spans="1:25" ht="12" customHeight="1" x14ac:dyDescent="0.2">
      <c r="A258" s="205"/>
      <c r="B258" s="401"/>
      <c r="C258" s="460"/>
      <c r="D258" s="403"/>
      <c r="E258" s="315"/>
      <c r="F258" s="205"/>
      <c r="G258" s="205"/>
      <c r="H258" s="205"/>
      <c r="I258" s="205"/>
      <c r="J258" s="205"/>
      <c r="K258" s="205"/>
      <c r="L258" s="205"/>
      <c r="M258" s="205"/>
      <c r="N258" s="205"/>
      <c r="O258" s="205"/>
      <c r="P258" s="205"/>
      <c r="Q258" s="205"/>
      <c r="R258" s="205"/>
      <c r="S258" s="205"/>
      <c r="T258" s="205"/>
      <c r="U258" s="205"/>
      <c r="V258" s="205"/>
      <c r="W258" s="205"/>
      <c r="X258" s="205"/>
      <c r="Y258" s="205"/>
    </row>
    <row r="259" spans="1:25" ht="12" customHeight="1" x14ac:dyDescent="0.2">
      <c r="A259" s="205"/>
      <c r="B259" s="401"/>
      <c r="C259" s="460"/>
      <c r="D259" s="403"/>
      <c r="E259" s="315"/>
      <c r="F259" s="205"/>
      <c r="G259" s="205"/>
      <c r="H259" s="205"/>
      <c r="I259" s="205"/>
      <c r="J259" s="205"/>
      <c r="K259" s="205"/>
      <c r="L259" s="205"/>
      <c r="M259" s="205"/>
      <c r="N259" s="205"/>
      <c r="O259" s="205"/>
      <c r="P259" s="205"/>
      <c r="Q259" s="205"/>
      <c r="R259" s="205"/>
      <c r="S259" s="205"/>
      <c r="T259" s="205"/>
      <c r="U259" s="205"/>
      <c r="V259" s="205"/>
      <c r="W259" s="205"/>
      <c r="X259" s="205"/>
      <c r="Y259" s="205"/>
    </row>
    <row r="260" spans="1:25" ht="12" customHeight="1" x14ac:dyDescent="0.2">
      <c r="A260" s="205"/>
      <c r="B260" s="401"/>
      <c r="C260" s="460"/>
      <c r="D260" s="403"/>
      <c r="E260" s="315"/>
      <c r="F260" s="205"/>
      <c r="G260" s="205"/>
      <c r="H260" s="205"/>
      <c r="I260" s="205"/>
      <c r="J260" s="205"/>
      <c r="K260" s="205"/>
      <c r="L260" s="205"/>
      <c r="M260" s="205"/>
      <c r="N260" s="205"/>
      <c r="O260" s="205"/>
      <c r="P260" s="205"/>
      <c r="Q260" s="205"/>
      <c r="R260" s="205"/>
      <c r="S260" s="205"/>
      <c r="T260" s="205"/>
      <c r="U260" s="205"/>
      <c r="V260" s="205"/>
      <c r="W260" s="205"/>
      <c r="X260" s="205"/>
      <c r="Y260" s="205"/>
    </row>
    <row r="261" spans="1:25" ht="12" customHeight="1" x14ac:dyDescent="0.2">
      <c r="A261" s="205"/>
      <c r="B261" s="401"/>
      <c r="C261" s="460"/>
      <c r="D261" s="403"/>
      <c r="E261" s="315"/>
      <c r="F261" s="205"/>
      <c r="G261" s="205"/>
      <c r="H261" s="205"/>
      <c r="I261" s="205"/>
      <c r="J261" s="205"/>
      <c r="K261" s="205"/>
      <c r="L261" s="205"/>
      <c r="M261" s="205"/>
      <c r="N261" s="205"/>
      <c r="O261" s="205"/>
      <c r="P261" s="205"/>
      <c r="Q261" s="205"/>
      <c r="R261" s="205"/>
      <c r="S261" s="205"/>
      <c r="T261" s="205"/>
      <c r="U261" s="205"/>
      <c r="V261" s="205"/>
      <c r="W261" s="205"/>
      <c r="X261" s="205"/>
      <c r="Y261" s="205"/>
    </row>
    <row r="262" spans="1:25" ht="12" customHeight="1" x14ac:dyDescent="0.2">
      <c r="A262" s="205"/>
      <c r="B262" s="401"/>
      <c r="C262" s="460"/>
      <c r="D262" s="403"/>
      <c r="E262" s="315"/>
      <c r="F262" s="205"/>
      <c r="G262" s="205"/>
      <c r="H262" s="205"/>
      <c r="I262" s="205"/>
      <c r="J262" s="205"/>
      <c r="K262" s="205"/>
      <c r="L262" s="205"/>
      <c r="M262" s="205"/>
      <c r="N262" s="205"/>
      <c r="O262" s="205"/>
      <c r="P262" s="205"/>
      <c r="Q262" s="205"/>
      <c r="R262" s="205"/>
      <c r="S262" s="205"/>
      <c r="T262" s="205"/>
      <c r="U262" s="205"/>
      <c r="V262" s="205"/>
      <c r="W262" s="205"/>
      <c r="X262" s="205"/>
      <c r="Y262" s="205"/>
    </row>
    <row r="263" spans="1:25" ht="12" customHeight="1" x14ac:dyDescent="0.2">
      <c r="A263" s="205"/>
      <c r="B263" s="401"/>
      <c r="C263" s="460"/>
      <c r="D263" s="403"/>
      <c r="E263" s="315"/>
      <c r="F263" s="205"/>
      <c r="G263" s="205"/>
      <c r="H263" s="205"/>
      <c r="I263" s="205"/>
      <c r="J263" s="205"/>
      <c r="K263" s="205"/>
      <c r="L263" s="205"/>
      <c r="M263" s="205"/>
      <c r="N263" s="205"/>
      <c r="O263" s="205"/>
      <c r="P263" s="205"/>
      <c r="Q263" s="205"/>
      <c r="R263" s="205"/>
      <c r="S263" s="205"/>
      <c r="T263" s="205"/>
      <c r="U263" s="205"/>
      <c r="V263" s="205"/>
      <c r="W263" s="205"/>
      <c r="X263" s="205"/>
      <c r="Y263" s="205"/>
    </row>
    <row r="264" spans="1:25" ht="12" customHeight="1" x14ac:dyDescent="0.2">
      <c r="A264" s="205"/>
      <c r="B264" s="401"/>
      <c r="C264" s="460"/>
      <c r="D264" s="403"/>
      <c r="E264" s="315"/>
      <c r="F264" s="205"/>
      <c r="G264" s="205"/>
      <c r="H264" s="205"/>
      <c r="I264" s="205"/>
      <c r="J264" s="205"/>
      <c r="K264" s="205"/>
      <c r="L264" s="205"/>
      <c r="M264" s="205"/>
      <c r="N264" s="205"/>
      <c r="O264" s="205"/>
      <c r="P264" s="205"/>
      <c r="Q264" s="205"/>
      <c r="R264" s="205"/>
      <c r="S264" s="205"/>
      <c r="T264" s="205"/>
      <c r="U264" s="205"/>
      <c r="V264" s="205"/>
      <c r="W264" s="205"/>
      <c r="X264" s="205"/>
      <c r="Y264" s="205"/>
    </row>
    <row r="265" spans="1:25" ht="12" customHeight="1" x14ac:dyDescent="0.2">
      <c r="A265" s="205"/>
      <c r="B265" s="401"/>
      <c r="C265" s="460"/>
      <c r="D265" s="403"/>
      <c r="E265" s="315"/>
      <c r="F265" s="205"/>
      <c r="G265" s="205"/>
      <c r="H265" s="205"/>
      <c r="I265" s="205"/>
      <c r="J265" s="205"/>
      <c r="K265" s="205"/>
      <c r="L265" s="205"/>
      <c r="M265" s="205"/>
      <c r="N265" s="205"/>
      <c r="O265" s="205"/>
      <c r="P265" s="205"/>
      <c r="Q265" s="205"/>
      <c r="R265" s="205"/>
      <c r="S265" s="205"/>
      <c r="T265" s="205"/>
      <c r="U265" s="205"/>
      <c r="V265" s="205"/>
      <c r="W265" s="205"/>
      <c r="X265" s="205"/>
      <c r="Y265" s="205"/>
    </row>
    <row r="266" spans="1:25" ht="12" customHeight="1" x14ac:dyDescent="0.2">
      <c r="A266" s="205"/>
      <c r="B266" s="401"/>
      <c r="C266" s="460"/>
      <c r="D266" s="403"/>
      <c r="E266" s="315"/>
      <c r="F266" s="205"/>
      <c r="G266" s="205"/>
      <c r="H266" s="205"/>
      <c r="I266" s="205"/>
      <c r="J266" s="205"/>
      <c r="K266" s="205"/>
      <c r="L266" s="205"/>
      <c r="M266" s="205"/>
      <c r="N266" s="205"/>
      <c r="O266" s="205"/>
      <c r="P266" s="205"/>
      <c r="Q266" s="205"/>
      <c r="R266" s="205"/>
      <c r="S266" s="205"/>
      <c r="T266" s="205"/>
      <c r="U266" s="205"/>
      <c r="V266" s="205"/>
      <c r="W266" s="205"/>
      <c r="X266" s="205"/>
      <c r="Y266" s="205"/>
    </row>
    <row r="267" spans="1:25" ht="12" customHeight="1" x14ac:dyDescent="0.2">
      <c r="A267" s="205"/>
      <c r="B267" s="401"/>
      <c r="C267" s="460"/>
      <c r="D267" s="403"/>
      <c r="E267" s="315"/>
      <c r="F267" s="205"/>
      <c r="G267" s="205"/>
      <c r="H267" s="205"/>
      <c r="I267" s="205"/>
      <c r="J267" s="205"/>
      <c r="K267" s="205"/>
      <c r="L267" s="205"/>
      <c r="M267" s="205"/>
      <c r="N267" s="205"/>
      <c r="O267" s="205"/>
      <c r="P267" s="205"/>
      <c r="Q267" s="205"/>
      <c r="R267" s="205"/>
      <c r="S267" s="205"/>
      <c r="T267" s="205"/>
      <c r="U267" s="205"/>
      <c r="V267" s="205"/>
      <c r="W267" s="205"/>
      <c r="X267" s="205"/>
      <c r="Y267" s="205"/>
    </row>
    <row r="268" spans="1:25" ht="12" customHeight="1" x14ac:dyDescent="0.2">
      <c r="A268" s="205"/>
      <c r="B268" s="401"/>
      <c r="C268" s="460"/>
      <c r="D268" s="403"/>
      <c r="E268" s="315"/>
      <c r="F268" s="205"/>
      <c r="G268" s="205"/>
      <c r="H268" s="205"/>
      <c r="I268" s="205"/>
      <c r="J268" s="205"/>
      <c r="K268" s="205"/>
      <c r="L268" s="205"/>
      <c r="M268" s="205"/>
      <c r="N268" s="205"/>
      <c r="O268" s="205"/>
      <c r="P268" s="205"/>
      <c r="Q268" s="205"/>
      <c r="R268" s="205"/>
      <c r="S268" s="205"/>
      <c r="T268" s="205"/>
      <c r="U268" s="205"/>
      <c r="V268" s="205"/>
      <c r="W268" s="205"/>
      <c r="X268" s="205"/>
      <c r="Y268" s="205"/>
    </row>
    <row r="269" spans="1:25" ht="12" customHeight="1" x14ac:dyDescent="0.2">
      <c r="A269" s="205"/>
      <c r="B269" s="401"/>
      <c r="C269" s="460"/>
      <c r="D269" s="403"/>
      <c r="E269" s="315"/>
      <c r="F269" s="205"/>
      <c r="G269" s="205"/>
      <c r="H269" s="205"/>
      <c r="I269" s="205"/>
      <c r="J269" s="205"/>
      <c r="K269" s="205"/>
      <c r="L269" s="205"/>
      <c r="M269" s="205"/>
      <c r="N269" s="205"/>
      <c r="O269" s="205"/>
      <c r="P269" s="205"/>
      <c r="Q269" s="205"/>
      <c r="R269" s="205"/>
      <c r="S269" s="205"/>
      <c r="T269" s="205"/>
      <c r="U269" s="205"/>
      <c r="V269" s="205"/>
      <c r="W269" s="205"/>
      <c r="X269" s="205"/>
      <c r="Y269" s="205"/>
    </row>
    <row r="270" spans="1:25" ht="12" customHeight="1" x14ac:dyDescent="0.2">
      <c r="A270" s="205"/>
      <c r="B270" s="401"/>
      <c r="C270" s="460"/>
      <c r="D270" s="403"/>
      <c r="E270" s="315"/>
      <c r="F270" s="205"/>
      <c r="G270" s="205"/>
      <c r="H270" s="205"/>
      <c r="I270" s="205"/>
      <c r="J270" s="205"/>
      <c r="K270" s="205"/>
      <c r="L270" s="205"/>
      <c r="M270" s="205"/>
      <c r="N270" s="205"/>
      <c r="O270" s="205"/>
      <c r="P270" s="205"/>
      <c r="Q270" s="205"/>
      <c r="R270" s="205"/>
      <c r="S270" s="205"/>
      <c r="T270" s="205"/>
      <c r="U270" s="205"/>
      <c r="V270" s="205"/>
      <c r="W270" s="205"/>
      <c r="X270" s="205"/>
      <c r="Y270" s="205"/>
    </row>
    <row r="271" spans="1:25" ht="12" customHeight="1" x14ac:dyDescent="0.2">
      <c r="A271" s="205"/>
      <c r="B271" s="401"/>
      <c r="C271" s="460"/>
      <c r="D271" s="403"/>
      <c r="E271" s="315"/>
      <c r="F271" s="205"/>
      <c r="G271" s="205"/>
      <c r="H271" s="205"/>
      <c r="I271" s="205"/>
      <c r="J271" s="205"/>
      <c r="K271" s="205"/>
      <c r="L271" s="205"/>
      <c r="M271" s="205"/>
      <c r="N271" s="205"/>
      <c r="O271" s="205"/>
      <c r="P271" s="205"/>
      <c r="Q271" s="205"/>
      <c r="R271" s="205"/>
      <c r="S271" s="205"/>
      <c r="T271" s="205"/>
      <c r="U271" s="205"/>
      <c r="V271" s="205"/>
      <c r="W271" s="205"/>
      <c r="X271" s="205"/>
      <c r="Y271" s="205"/>
    </row>
    <row r="272" spans="1:25" ht="12" customHeight="1" x14ac:dyDescent="0.2">
      <c r="A272" s="205"/>
      <c r="B272" s="401"/>
      <c r="C272" s="460"/>
      <c r="D272" s="403"/>
      <c r="E272" s="315"/>
      <c r="F272" s="205"/>
      <c r="G272" s="205"/>
      <c r="H272" s="205"/>
      <c r="I272" s="205"/>
      <c r="J272" s="205"/>
      <c r="K272" s="205"/>
      <c r="L272" s="205"/>
      <c r="M272" s="205"/>
      <c r="N272" s="205"/>
      <c r="O272" s="205"/>
      <c r="P272" s="205"/>
      <c r="Q272" s="205"/>
      <c r="R272" s="205"/>
      <c r="S272" s="205"/>
      <c r="T272" s="205"/>
      <c r="U272" s="205"/>
      <c r="V272" s="205"/>
      <c r="W272" s="205"/>
      <c r="X272" s="205"/>
      <c r="Y272" s="205"/>
    </row>
    <row r="273" spans="1:25" ht="12" customHeight="1" x14ac:dyDescent="0.2">
      <c r="A273" s="205"/>
      <c r="B273" s="401"/>
      <c r="C273" s="460"/>
      <c r="D273" s="403"/>
      <c r="E273" s="315"/>
      <c r="F273" s="205"/>
      <c r="G273" s="205"/>
      <c r="H273" s="205"/>
      <c r="I273" s="205"/>
      <c r="J273" s="205"/>
      <c r="K273" s="205"/>
      <c r="L273" s="205"/>
      <c r="M273" s="205"/>
      <c r="N273" s="205"/>
      <c r="O273" s="205"/>
      <c r="P273" s="205"/>
      <c r="Q273" s="205"/>
      <c r="R273" s="205"/>
      <c r="S273" s="205"/>
      <c r="T273" s="205"/>
      <c r="U273" s="205"/>
      <c r="V273" s="205"/>
      <c r="W273" s="205"/>
      <c r="X273" s="205"/>
      <c r="Y273" s="205"/>
    </row>
    <row r="274" spans="1:25" ht="12" customHeight="1" x14ac:dyDescent="0.2">
      <c r="A274" s="205"/>
      <c r="B274" s="401"/>
      <c r="C274" s="460"/>
      <c r="D274" s="403"/>
      <c r="E274" s="315"/>
      <c r="F274" s="205"/>
      <c r="G274" s="205"/>
      <c r="H274" s="205"/>
      <c r="I274" s="205"/>
      <c r="J274" s="205"/>
      <c r="K274" s="205"/>
      <c r="L274" s="205"/>
      <c r="M274" s="205"/>
      <c r="N274" s="205"/>
      <c r="O274" s="205"/>
      <c r="P274" s="205"/>
      <c r="Q274" s="205"/>
      <c r="R274" s="205"/>
      <c r="S274" s="205"/>
      <c r="T274" s="205"/>
      <c r="U274" s="205"/>
      <c r="V274" s="205"/>
      <c r="W274" s="205"/>
      <c r="X274" s="205"/>
      <c r="Y274" s="205"/>
    </row>
    <row r="275" spans="1:25" ht="12" customHeight="1" x14ac:dyDescent="0.2">
      <c r="A275" s="205"/>
      <c r="B275" s="401"/>
      <c r="C275" s="460"/>
      <c r="D275" s="403"/>
      <c r="E275" s="315"/>
      <c r="F275" s="205"/>
      <c r="G275" s="205"/>
      <c r="H275" s="205"/>
      <c r="I275" s="205"/>
      <c r="J275" s="205"/>
      <c r="K275" s="205"/>
      <c r="L275" s="205"/>
      <c r="M275" s="205"/>
      <c r="N275" s="205"/>
      <c r="O275" s="205"/>
      <c r="P275" s="205"/>
      <c r="Q275" s="205"/>
      <c r="R275" s="205"/>
      <c r="S275" s="205"/>
      <c r="T275" s="205"/>
      <c r="U275" s="205"/>
      <c r="V275" s="205"/>
      <c r="W275" s="205"/>
      <c r="X275" s="205"/>
      <c r="Y275" s="205"/>
    </row>
    <row r="276" spans="1:25" ht="12" customHeight="1" x14ac:dyDescent="0.2">
      <c r="A276" s="205"/>
      <c r="B276" s="401"/>
      <c r="C276" s="460"/>
      <c r="D276" s="403"/>
      <c r="E276" s="315"/>
      <c r="F276" s="205"/>
      <c r="G276" s="205"/>
      <c r="H276" s="205"/>
      <c r="I276" s="205"/>
      <c r="J276" s="205"/>
      <c r="K276" s="205"/>
      <c r="L276" s="205"/>
      <c r="M276" s="205"/>
      <c r="N276" s="205"/>
      <c r="O276" s="205"/>
      <c r="P276" s="205"/>
      <c r="Q276" s="205"/>
      <c r="R276" s="205"/>
      <c r="S276" s="205"/>
      <c r="T276" s="205"/>
      <c r="U276" s="205"/>
      <c r="V276" s="205"/>
      <c r="W276" s="205"/>
      <c r="X276" s="205"/>
      <c r="Y276" s="205"/>
    </row>
    <row r="277" spans="1:25" ht="12" customHeight="1" x14ac:dyDescent="0.2">
      <c r="A277" s="205"/>
      <c r="B277" s="401"/>
      <c r="C277" s="460"/>
      <c r="D277" s="403"/>
      <c r="E277" s="315"/>
      <c r="F277" s="205"/>
      <c r="G277" s="205"/>
      <c r="H277" s="205"/>
      <c r="I277" s="205"/>
      <c r="J277" s="205"/>
      <c r="K277" s="205"/>
      <c r="L277" s="205"/>
      <c r="M277" s="205"/>
      <c r="N277" s="205"/>
      <c r="O277" s="205"/>
      <c r="P277" s="205"/>
      <c r="Q277" s="205"/>
      <c r="R277" s="205"/>
      <c r="S277" s="205"/>
      <c r="T277" s="205"/>
      <c r="U277" s="205"/>
      <c r="V277" s="205"/>
      <c r="W277" s="205"/>
      <c r="X277" s="205"/>
      <c r="Y277" s="205"/>
    </row>
    <row r="278" spans="1:25" ht="12" customHeight="1" x14ac:dyDescent="0.2">
      <c r="A278" s="205"/>
      <c r="B278" s="401"/>
      <c r="C278" s="460"/>
      <c r="D278" s="403"/>
      <c r="E278" s="315"/>
      <c r="F278" s="205"/>
      <c r="G278" s="205"/>
      <c r="H278" s="205"/>
      <c r="I278" s="205"/>
      <c r="J278" s="205"/>
      <c r="K278" s="205"/>
      <c r="L278" s="205"/>
      <c r="M278" s="205"/>
      <c r="N278" s="205"/>
      <c r="O278" s="205"/>
      <c r="P278" s="205"/>
      <c r="Q278" s="205"/>
      <c r="R278" s="205"/>
      <c r="S278" s="205"/>
      <c r="T278" s="205"/>
      <c r="U278" s="205"/>
      <c r="V278" s="205"/>
      <c r="W278" s="205"/>
      <c r="X278" s="205"/>
      <c r="Y278" s="205"/>
    </row>
    <row r="279" spans="1:25" ht="12" customHeight="1" x14ac:dyDescent="0.2">
      <c r="A279" s="205"/>
      <c r="B279" s="401"/>
      <c r="C279" s="460"/>
      <c r="D279" s="403"/>
      <c r="E279" s="315"/>
      <c r="F279" s="205"/>
      <c r="G279" s="205"/>
      <c r="H279" s="205"/>
      <c r="I279" s="205"/>
      <c r="J279" s="205"/>
      <c r="K279" s="205"/>
      <c r="L279" s="205"/>
      <c r="M279" s="205"/>
      <c r="N279" s="205"/>
      <c r="O279" s="205"/>
      <c r="P279" s="205"/>
      <c r="Q279" s="205"/>
      <c r="R279" s="205"/>
      <c r="S279" s="205"/>
      <c r="T279" s="205"/>
      <c r="U279" s="205"/>
      <c r="V279" s="205"/>
      <c r="W279" s="205"/>
      <c r="X279" s="205"/>
      <c r="Y279" s="205"/>
    </row>
    <row r="280" spans="1:25" ht="12" customHeight="1" x14ac:dyDescent="0.2">
      <c r="A280" s="205"/>
      <c r="B280" s="401"/>
      <c r="C280" s="460"/>
      <c r="D280" s="403"/>
      <c r="E280" s="315"/>
      <c r="F280" s="205"/>
      <c r="G280" s="205"/>
      <c r="H280" s="205"/>
      <c r="I280" s="205"/>
      <c r="J280" s="205"/>
      <c r="K280" s="205"/>
      <c r="L280" s="205"/>
      <c r="M280" s="205"/>
      <c r="N280" s="205"/>
      <c r="O280" s="205"/>
      <c r="P280" s="205"/>
      <c r="Q280" s="205"/>
      <c r="R280" s="205"/>
      <c r="S280" s="205"/>
      <c r="T280" s="205"/>
      <c r="U280" s="205"/>
      <c r="V280" s="205"/>
      <c r="W280" s="205"/>
      <c r="X280" s="205"/>
      <c r="Y280" s="205"/>
    </row>
    <row r="281" spans="1:25" ht="12" customHeight="1" x14ac:dyDescent="0.2">
      <c r="A281" s="205"/>
      <c r="B281" s="401"/>
      <c r="C281" s="460"/>
      <c r="D281" s="403"/>
      <c r="E281" s="315"/>
      <c r="F281" s="205"/>
      <c r="G281" s="205"/>
      <c r="H281" s="205"/>
      <c r="I281" s="205"/>
      <c r="J281" s="205"/>
      <c r="K281" s="205"/>
      <c r="L281" s="205"/>
      <c r="M281" s="205"/>
      <c r="N281" s="205"/>
      <c r="O281" s="205"/>
      <c r="P281" s="205"/>
      <c r="Q281" s="205"/>
      <c r="R281" s="205"/>
      <c r="S281" s="205"/>
      <c r="T281" s="205"/>
      <c r="U281" s="205"/>
      <c r="V281" s="205"/>
      <c r="W281" s="205"/>
      <c r="X281" s="205"/>
      <c r="Y281" s="205"/>
    </row>
    <row r="282" spans="1:25" ht="12" customHeight="1" x14ac:dyDescent="0.2">
      <c r="A282" s="205"/>
      <c r="B282" s="401"/>
      <c r="C282" s="460"/>
      <c r="D282" s="403"/>
      <c r="E282" s="315"/>
      <c r="F282" s="205"/>
      <c r="G282" s="205"/>
      <c r="H282" s="205"/>
      <c r="I282" s="205"/>
      <c r="J282" s="205"/>
      <c r="K282" s="205"/>
      <c r="L282" s="205"/>
      <c r="M282" s="205"/>
      <c r="N282" s="205"/>
      <c r="O282" s="205"/>
      <c r="P282" s="205"/>
      <c r="Q282" s="205"/>
      <c r="R282" s="205"/>
      <c r="S282" s="205"/>
      <c r="T282" s="205"/>
      <c r="U282" s="205"/>
      <c r="V282" s="205"/>
      <c r="W282" s="205"/>
      <c r="X282" s="205"/>
      <c r="Y282" s="205"/>
    </row>
    <row r="283" spans="1:25" ht="12" customHeight="1" x14ac:dyDescent="0.2">
      <c r="A283" s="205"/>
      <c r="B283" s="401"/>
      <c r="C283" s="460"/>
      <c r="D283" s="403"/>
      <c r="E283" s="315"/>
      <c r="F283" s="205"/>
      <c r="G283" s="205"/>
      <c r="H283" s="205"/>
      <c r="I283" s="205"/>
      <c r="J283" s="205"/>
      <c r="K283" s="205"/>
      <c r="L283" s="205"/>
      <c r="M283" s="205"/>
      <c r="N283" s="205"/>
      <c r="O283" s="205"/>
      <c r="P283" s="205"/>
      <c r="Q283" s="205"/>
      <c r="R283" s="205"/>
      <c r="S283" s="205"/>
      <c r="T283" s="205"/>
      <c r="U283" s="205"/>
      <c r="V283" s="205"/>
      <c r="W283" s="205"/>
      <c r="X283" s="205"/>
      <c r="Y283" s="205"/>
    </row>
    <row r="284" spans="1:25" ht="12" customHeight="1" x14ac:dyDescent="0.2">
      <c r="A284" s="205"/>
      <c r="B284" s="401"/>
      <c r="C284" s="460"/>
      <c r="D284" s="403"/>
      <c r="E284" s="315"/>
      <c r="F284" s="205"/>
      <c r="G284" s="205"/>
      <c r="H284" s="205"/>
      <c r="I284" s="205"/>
      <c r="J284" s="205"/>
      <c r="K284" s="205"/>
      <c r="L284" s="205"/>
      <c r="M284" s="205"/>
      <c r="N284" s="205"/>
      <c r="O284" s="205"/>
      <c r="P284" s="205"/>
      <c r="Q284" s="205"/>
      <c r="R284" s="205"/>
      <c r="S284" s="205"/>
      <c r="T284" s="205"/>
      <c r="U284" s="205"/>
      <c r="V284" s="205"/>
      <c r="W284" s="205"/>
      <c r="X284" s="205"/>
      <c r="Y284" s="205"/>
    </row>
    <row r="285" spans="1:25" ht="12" customHeight="1" x14ac:dyDescent="0.2">
      <c r="A285" s="205"/>
      <c r="B285" s="401"/>
      <c r="C285" s="460"/>
      <c r="D285" s="403"/>
      <c r="E285" s="315"/>
      <c r="F285" s="205"/>
      <c r="G285" s="205"/>
      <c r="H285" s="205"/>
      <c r="I285" s="205"/>
      <c r="J285" s="205"/>
      <c r="K285" s="205"/>
      <c r="L285" s="205"/>
      <c r="M285" s="205"/>
      <c r="N285" s="205"/>
      <c r="O285" s="205"/>
      <c r="P285" s="205"/>
      <c r="Q285" s="205"/>
      <c r="R285" s="205"/>
      <c r="S285" s="205"/>
      <c r="T285" s="205"/>
      <c r="U285" s="205"/>
      <c r="V285" s="205"/>
      <c r="W285" s="205"/>
      <c r="X285" s="205"/>
      <c r="Y285" s="205"/>
    </row>
    <row r="286" spans="1:25" ht="12" customHeight="1" x14ac:dyDescent="0.2">
      <c r="A286" s="205"/>
      <c r="B286" s="401"/>
      <c r="C286" s="460"/>
      <c r="D286" s="403"/>
      <c r="E286" s="315"/>
      <c r="F286" s="205"/>
      <c r="G286" s="205"/>
      <c r="H286" s="205"/>
      <c r="I286" s="205"/>
      <c r="J286" s="205"/>
      <c r="K286" s="205"/>
      <c r="L286" s="205"/>
      <c r="M286" s="205"/>
      <c r="N286" s="205"/>
      <c r="O286" s="205"/>
      <c r="P286" s="205"/>
      <c r="Q286" s="205"/>
      <c r="R286" s="205"/>
      <c r="S286" s="205"/>
      <c r="T286" s="205"/>
      <c r="U286" s="205"/>
      <c r="V286" s="205"/>
      <c r="W286" s="205"/>
      <c r="X286" s="205"/>
      <c r="Y286" s="205"/>
    </row>
    <row r="287" spans="1:25" ht="12" customHeight="1" x14ac:dyDescent="0.2">
      <c r="A287" s="205"/>
      <c r="B287" s="401"/>
      <c r="C287" s="460"/>
      <c r="D287" s="403"/>
      <c r="E287" s="315"/>
      <c r="F287" s="205"/>
      <c r="G287" s="205"/>
      <c r="H287" s="205"/>
      <c r="I287" s="205"/>
      <c r="J287" s="205"/>
      <c r="K287" s="205"/>
      <c r="L287" s="205"/>
      <c r="M287" s="205"/>
      <c r="N287" s="205"/>
      <c r="O287" s="205"/>
      <c r="P287" s="205"/>
      <c r="Q287" s="205"/>
      <c r="R287" s="205"/>
      <c r="S287" s="205"/>
      <c r="T287" s="205"/>
      <c r="U287" s="205"/>
      <c r="V287" s="205"/>
      <c r="W287" s="205"/>
      <c r="X287" s="205"/>
      <c r="Y287" s="205"/>
    </row>
    <row r="288" spans="1:25" ht="12" customHeight="1" x14ac:dyDescent="0.2">
      <c r="A288" s="205"/>
      <c r="B288" s="401"/>
      <c r="C288" s="460"/>
      <c r="D288" s="403"/>
      <c r="E288" s="315"/>
      <c r="F288" s="205"/>
      <c r="G288" s="205"/>
      <c r="H288" s="205"/>
      <c r="I288" s="205"/>
      <c r="J288" s="205"/>
      <c r="K288" s="205"/>
      <c r="L288" s="205"/>
      <c r="M288" s="205"/>
      <c r="N288" s="205"/>
      <c r="O288" s="205"/>
      <c r="P288" s="205"/>
      <c r="Q288" s="205"/>
      <c r="R288" s="205"/>
      <c r="S288" s="205"/>
      <c r="T288" s="205"/>
      <c r="U288" s="205"/>
      <c r="V288" s="205"/>
      <c r="W288" s="205"/>
      <c r="X288" s="205"/>
      <c r="Y288" s="205"/>
    </row>
    <row r="289" spans="1:25" ht="12" customHeight="1" x14ac:dyDescent="0.2">
      <c r="A289" s="205"/>
      <c r="B289" s="401"/>
      <c r="C289" s="460"/>
      <c r="D289" s="403"/>
      <c r="E289" s="315"/>
      <c r="F289" s="205"/>
      <c r="G289" s="205"/>
      <c r="H289" s="205"/>
      <c r="I289" s="205"/>
      <c r="J289" s="205"/>
      <c r="K289" s="205"/>
      <c r="L289" s="205"/>
      <c r="M289" s="205"/>
      <c r="N289" s="205"/>
      <c r="O289" s="205"/>
      <c r="P289" s="205"/>
      <c r="Q289" s="205"/>
      <c r="R289" s="205"/>
      <c r="S289" s="205"/>
      <c r="T289" s="205"/>
      <c r="U289" s="205"/>
      <c r="V289" s="205"/>
      <c r="W289" s="205"/>
      <c r="X289" s="205"/>
      <c r="Y289" s="205"/>
    </row>
    <row r="290" spans="1:25" ht="12" customHeight="1" x14ac:dyDescent="0.2">
      <c r="A290" s="205"/>
      <c r="B290" s="401"/>
      <c r="C290" s="460"/>
      <c r="D290" s="403"/>
      <c r="E290" s="315"/>
      <c r="F290" s="205"/>
      <c r="G290" s="205"/>
      <c r="H290" s="205"/>
      <c r="I290" s="205"/>
      <c r="J290" s="205"/>
      <c r="K290" s="205"/>
      <c r="L290" s="205"/>
      <c r="M290" s="205"/>
      <c r="N290" s="205"/>
      <c r="O290" s="205"/>
      <c r="P290" s="205"/>
      <c r="Q290" s="205"/>
      <c r="R290" s="205"/>
      <c r="S290" s="205"/>
      <c r="T290" s="205"/>
      <c r="U290" s="205"/>
      <c r="V290" s="205"/>
      <c r="W290" s="205"/>
      <c r="X290" s="205"/>
      <c r="Y290" s="205"/>
    </row>
    <row r="291" spans="1:25" ht="12" customHeight="1" x14ac:dyDescent="0.2">
      <c r="A291" s="205"/>
      <c r="B291" s="401"/>
      <c r="C291" s="460"/>
      <c r="D291" s="403"/>
      <c r="E291" s="315"/>
      <c r="F291" s="205"/>
      <c r="G291" s="205"/>
      <c r="H291" s="205"/>
      <c r="I291" s="205"/>
      <c r="J291" s="205"/>
      <c r="K291" s="205"/>
      <c r="L291" s="205"/>
      <c r="M291" s="205"/>
      <c r="N291" s="205"/>
      <c r="O291" s="205"/>
      <c r="P291" s="205"/>
      <c r="Q291" s="205"/>
      <c r="R291" s="205"/>
      <c r="S291" s="205"/>
      <c r="T291" s="205"/>
      <c r="U291" s="205"/>
      <c r="V291" s="205"/>
      <c r="W291" s="205"/>
      <c r="X291" s="205"/>
      <c r="Y291" s="205"/>
    </row>
    <row r="292" spans="1:25" ht="12" customHeight="1" x14ac:dyDescent="0.2">
      <c r="A292" s="205"/>
      <c r="B292" s="401"/>
      <c r="C292" s="460"/>
      <c r="D292" s="403"/>
      <c r="E292" s="315"/>
      <c r="F292" s="205"/>
      <c r="G292" s="205"/>
      <c r="H292" s="205"/>
      <c r="I292" s="205"/>
      <c r="J292" s="205"/>
      <c r="K292" s="205"/>
      <c r="L292" s="205"/>
      <c r="M292" s="205"/>
      <c r="N292" s="205"/>
      <c r="O292" s="205"/>
      <c r="P292" s="205"/>
      <c r="Q292" s="205"/>
      <c r="R292" s="205"/>
      <c r="S292" s="205"/>
      <c r="T292" s="205"/>
      <c r="U292" s="205"/>
      <c r="V292" s="205"/>
      <c r="W292" s="205"/>
      <c r="X292" s="205"/>
      <c r="Y292" s="205"/>
    </row>
    <row r="293" spans="1:25" ht="12" customHeight="1" x14ac:dyDescent="0.2">
      <c r="A293" s="205"/>
      <c r="B293" s="401"/>
      <c r="C293" s="460"/>
      <c r="D293" s="403"/>
      <c r="E293" s="315"/>
      <c r="F293" s="205"/>
      <c r="G293" s="205"/>
      <c r="H293" s="205"/>
      <c r="I293" s="205"/>
      <c r="J293" s="205"/>
      <c r="K293" s="205"/>
      <c r="L293" s="205"/>
      <c r="M293" s="205"/>
      <c r="N293" s="205"/>
      <c r="O293" s="205"/>
      <c r="P293" s="205"/>
      <c r="Q293" s="205"/>
      <c r="R293" s="205"/>
      <c r="S293" s="205"/>
      <c r="T293" s="205"/>
      <c r="U293" s="205"/>
      <c r="V293" s="205"/>
      <c r="W293" s="205"/>
      <c r="X293" s="205"/>
      <c r="Y293" s="205"/>
    </row>
    <row r="294" spans="1:25" ht="12" customHeight="1" x14ac:dyDescent="0.2">
      <c r="A294" s="205"/>
      <c r="B294" s="401"/>
      <c r="C294" s="460"/>
      <c r="D294" s="403"/>
      <c r="E294" s="315"/>
      <c r="F294" s="205"/>
      <c r="G294" s="205"/>
      <c r="H294" s="205"/>
      <c r="I294" s="205"/>
      <c r="J294" s="205"/>
      <c r="K294" s="205"/>
      <c r="L294" s="205"/>
      <c r="M294" s="205"/>
      <c r="N294" s="205"/>
      <c r="O294" s="205"/>
      <c r="P294" s="205"/>
      <c r="Q294" s="205"/>
      <c r="R294" s="205"/>
      <c r="S294" s="205"/>
      <c r="T294" s="205"/>
      <c r="U294" s="205"/>
      <c r="V294" s="205"/>
      <c r="W294" s="205"/>
      <c r="X294" s="205"/>
      <c r="Y294" s="205"/>
    </row>
    <row r="295" spans="1:25" ht="12" customHeight="1" x14ac:dyDescent="0.2">
      <c r="A295" s="205"/>
      <c r="B295" s="401"/>
      <c r="C295" s="460"/>
      <c r="D295" s="403"/>
      <c r="E295" s="315"/>
      <c r="F295" s="205"/>
      <c r="G295" s="205"/>
      <c r="H295" s="205"/>
      <c r="I295" s="205"/>
      <c r="J295" s="205"/>
      <c r="K295" s="205"/>
      <c r="L295" s="205"/>
      <c r="M295" s="205"/>
      <c r="N295" s="205"/>
      <c r="O295" s="205"/>
      <c r="P295" s="205"/>
      <c r="Q295" s="205"/>
      <c r="R295" s="205"/>
      <c r="S295" s="205"/>
      <c r="T295" s="205"/>
      <c r="U295" s="205"/>
      <c r="V295" s="205"/>
      <c r="W295" s="205"/>
      <c r="X295" s="205"/>
      <c r="Y295" s="205"/>
    </row>
    <row r="296" spans="1:25" ht="12" customHeight="1" x14ac:dyDescent="0.2">
      <c r="A296" s="205"/>
      <c r="B296" s="401"/>
      <c r="C296" s="460"/>
      <c r="D296" s="403"/>
      <c r="E296" s="315"/>
      <c r="F296" s="205"/>
      <c r="G296" s="205"/>
      <c r="H296" s="205"/>
      <c r="I296" s="205"/>
      <c r="J296" s="205"/>
      <c r="K296" s="205"/>
      <c r="L296" s="205"/>
      <c r="M296" s="205"/>
      <c r="N296" s="205"/>
      <c r="O296" s="205"/>
      <c r="P296" s="205"/>
      <c r="Q296" s="205"/>
      <c r="R296" s="205"/>
      <c r="S296" s="205"/>
      <c r="T296" s="205"/>
      <c r="U296" s="205"/>
      <c r="V296" s="205"/>
      <c r="W296" s="205"/>
      <c r="X296" s="205"/>
      <c r="Y296" s="205"/>
    </row>
    <row r="297" spans="1:25" ht="12" customHeight="1" x14ac:dyDescent="0.2">
      <c r="A297" s="205"/>
      <c r="B297" s="401"/>
      <c r="C297" s="460"/>
      <c r="D297" s="403"/>
      <c r="E297" s="315"/>
      <c r="F297" s="205"/>
      <c r="G297" s="205"/>
      <c r="H297" s="205"/>
      <c r="I297" s="205"/>
      <c r="J297" s="205"/>
      <c r="K297" s="205"/>
      <c r="L297" s="205"/>
      <c r="M297" s="205"/>
      <c r="N297" s="205"/>
      <c r="O297" s="205"/>
      <c r="P297" s="205"/>
      <c r="Q297" s="205"/>
      <c r="R297" s="205"/>
      <c r="S297" s="205"/>
      <c r="T297" s="205"/>
      <c r="U297" s="205"/>
      <c r="V297" s="205"/>
      <c r="W297" s="205"/>
      <c r="X297" s="205"/>
      <c r="Y297" s="205"/>
    </row>
    <row r="298" spans="1:25" ht="12" customHeight="1" x14ac:dyDescent="0.2">
      <c r="A298" s="205"/>
      <c r="B298" s="401"/>
      <c r="C298" s="460"/>
      <c r="D298" s="403"/>
      <c r="E298" s="315"/>
      <c r="F298" s="205"/>
      <c r="G298" s="205"/>
      <c r="H298" s="205"/>
      <c r="I298" s="205"/>
      <c r="J298" s="205"/>
      <c r="K298" s="205"/>
      <c r="L298" s="205"/>
      <c r="M298" s="205"/>
      <c r="N298" s="205"/>
      <c r="O298" s="205"/>
      <c r="P298" s="205"/>
      <c r="Q298" s="205"/>
      <c r="R298" s="205"/>
      <c r="S298" s="205"/>
      <c r="T298" s="205"/>
      <c r="U298" s="205"/>
      <c r="V298" s="205"/>
      <c r="W298" s="205"/>
      <c r="X298" s="205"/>
      <c r="Y298" s="205"/>
    </row>
    <row r="299" spans="1:25" ht="12" customHeight="1" x14ac:dyDescent="0.2">
      <c r="A299" s="205"/>
      <c r="B299" s="401"/>
      <c r="C299" s="460"/>
      <c r="D299" s="403"/>
      <c r="E299" s="315"/>
      <c r="F299" s="205"/>
      <c r="G299" s="205"/>
      <c r="H299" s="205"/>
      <c r="I299" s="205"/>
      <c r="J299" s="205"/>
      <c r="K299" s="205"/>
      <c r="L299" s="205"/>
      <c r="M299" s="205"/>
      <c r="N299" s="205"/>
      <c r="O299" s="205"/>
      <c r="P299" s="205"/>
      <c r="Q299" s="205"/>
      <c r="R299" s="205"/>
      <c r="S299" s="205"/>
      <c r="T299" s="205"/>
      <c r="U299" s="205"/>
      <c r="V299" s="205"/>
      <c r="W299" s="205"/>
      <c r="X299" s="205"/>
      <c r="Y299" s="205"/>
    </row>
    <row r="300" spans="1:25" ht="12" customHeight="1" x14ac:dyDescent="0.2">
      <c r="A300" s="205"/>
      <c r="B300" s="401"/>
      <c r="C300" s="460"/>
      <c r="D300" s="403"/>
      <c r="E300" s="315"/>
      <c r="F300" s="205"/>
      <c r="G300" s="205"/>
      <c r="H300" s="205"/>
      <c r="I300" s="205"/>
      <c r="J300" s="205"/>
      <c r="K300" s="205"/>
      <c r="L300" s="205"/>
      <c r="M300" s="205"/>
      <c r="N300" s="205"/>
      <c r="O300" s="205"/>
      <c r="P300" s="205"/>
      <c r="Q300" s="205"/>
      <c r="R300" s="205"/>
      <c r="S300" s="205"/>
      <c r="T300" s="205"/>
      <c r="U300" s="205"/>
      <c r="V300" s="205"/>
      <c r="W300" s="205"/>
      <c r="X300" s="205"/>
      <c r="Y300" s="205"/>
    </row>
    <row r="301" spans="1:25" ht="12" customHeight="1" x14ac:dyDescent="0.2">
      <c r="A301" s="205"/>
      <c r="B301" s="401"/>
      <c r="C301" s="460"/>
      <c r="D301" s="403"/>
      <c r="E301" s="315"/>
      <c r="F301" s="205"/>
      <c r="G301" s="205"/>
      <c r="H301" s="205"/>
      <c r="I301" s="205"/>
      <c r="J301" s="205"/>
      <c r="K301" s="205"/>
      <c r="L301" s="205"/>
      <c r="M301" s="205"/>
      <c r="N301" s="205"/>
      <c r="O301" s="205"/>
      <c r="P301" s="205"/>
      <c r="Q301" s="205"/>
      <c r="R301" s="205"/>
      <c r="S301" s="205"/>
      <c r="T301" s="205"/>
      <c r="U301" s="205"/>
      <c r="V301" s="205"/>
      <c r="W301" s="205"/>
      <c r="X301" s="205"/>
      <c r="Y301" s="205"/>
    </row>
    <row r="302" spans="1:25" ht="12" customHeight="1" x14ac:dyDescent="0.2">
      <c r="A302" s="205"/>
      <c r="B302" s="401"/>
      <c r="C302" s="460"/>
      <c r="D302" s="403"/>
      <c r="E302" s="315"/>
      <c r="F302" s="205"/>
      <c r="G302" s="205"/>
      <c r="H302" s="205"/>
      <c r="I302" s="205"/>
      <c r="J302" s="205"/>
      <c r="K302" s="205"/>
      <c r="L302" s="205"/>
      <c r="M302" s="205"/>
      <c r="N302" s="205"/>
      <c r="O302" s="205"/>
      <c r="P302" s="205"/>
      <c r="Q302" s="205"/>
      <c r="R302" s="205"/>
      <c r="S302" s="205"/>
      <c r="T302" s="205"/>
      <c r="U302" s="205"/>
      <c r="V302" s="205"/>
      <c r="W302" s="205"/>
      <c r="X302" s="205"/>
      <c r="Y302" s="205"/>
    </row>
    <row r="303" spans="1:25" ht="12" customHeight="1" x14ac:dyDescent="0.2">
      <c r="A303" s="205"/>
      <c r="B303" s="401"/>
      <c r="C303" s="460"/>
      <c r="D303" s="403"/>
      <c r="E303" s="315"/>
      <c r="F303" s="205"/>
      <c r="G303" s="205"/>
      <c r="H303" s="205"/>
      <c r="I303" s="205"/>
      <c r="J303" s="205"/>
      <c r="K303" s="205"/>
      <c r="L303" s="205"/>
      <c r="M303" s="205"/>
      <c r="N303" s="205"/>
      <c r="O303" s="205"/>
      <c r="P303" s="205"/>
      <c r="Q303" s="205"/>
      <c r="R303" s="205"/>
      <c r="S303" s="205"/>
      <c r="T303" s="205"/>
      <c r="U303" s="205"/>
      <c r="V303" s="205"/>
      <c r="W303" s="205"/>
      <c r="X303" s="205"/>
      <c r="Y303" s="205"/>
    </row>
    <row r="304" spans="1:25" ht="12" customHeight="1" x14ac:dyDescent="0.2">
      <c r="A304" s="205"/>
      <c r="B304" s="401"/>
      <c r="C304" s="460"/>
      <c r="D304" s="403"/>
      <c r="E304" s="315"/>
      <c r="F304" s="205"/>
      <c r="G304" s="205"/>
      <c r="H304" s="205"/>
      <c r="I304" s="205"/>
      <c r="J304" s="205"/>
      <c r="K304" s="205"/>
      <c r="L304" s="205"/>
      <c r="M304" s="205"/>
      <c r="N304" s="205"/>
      <c r="O304" s="205"/>
      <c r="P304" s="205"/>
      <c r="Q304" s="205"/>
      <c r="R304" s="205"/>
      <c r="S304" s="205"/>
      <c r="T304" s="205"/>
      <c r="U304" s="205"/>
      <c r="V304" s="205"/>
      <c r="W304" s="205"/>
      <c r="X304" s="205"/>
      <c r="Y304" s="205"/>
    </row>
    <row r="305" spans="1:25" ht="12" customHeight="1" x14ac:dyDescent="0.2">
      <c r="A305" s="205"/>
      <c r="B305" s="401"/>
      <c r="C305" s="460"/>
      <c r="D305" s="403"/>
      <c r="E305" s="315"/>
      <c r="F305" s="205"/>
      <c r="G305" s="205"/>
      <c r="H305" s="205"/>
      <c r="I305" s="205"/>
      <c r="J305" s="205"/>
      <c r="K305" s="205"/>
      <c r="L305" s="205"/>
      <c r="M305" s="205"/>
      <c r="N305" s="205"/>
      <c r="O305" s="205"/>
      <c r="P305" s="205"/>
      <c r="Q305" s="205"/>
      <c r="R305" s="205"/>
      <c r="S305" s="205"/>
      <c r="T305" s="205"/>
      <c r="U305" s="205"/>
      <c r="V305" s="205"/>
      <c r="W305" s="205"/>
      <c r="X305" s="205"/>
      <c r="Y305" s="205"/>
    </row>
    <row r="306" spans="1:25" ht="12" customHeight="1" x14ac:dyDescent="0.2">
      <c r="A306" s="205"/>
      <c r="B306" s="401"/>
      <c r="C306" s="460"/>
      <c r="D306" s="403"/>
      <c r="E306" s="315"/>
      <c r="F306" s="205"/>
      <c r="G306" s="205"/>
      <c r="H306" s="205"/>
      <c r="I306" s="205"/>
      <c r="J306" s="205"/>
      <c r="K306" s="205"/>
      <c r="L306" s="205"/>
      <c r="M306" s="205"/>
      <c r="N306" s="205"/>
      <c r="O306" s="205"/>
      <c r="P306" s="205"/>
      <c r="Q306" s="205"/>
      <c r="R306" s="205"/>
      <c r="S306" s="205"/>
      <c r="T306" s="205"/>
      <c r="U306" s="205"/>
      <c r="V306" s="205"/>
      <c r="W306" s="205"/>
      <c r="X306" s="205"/>
      <c r="Y306" s="205"/>
    </row>
    <row r="307" spans="1:25" ht="12" customHeight="1" x14ac:dyDescent="0.2">
      <c r="A307" s="205"/>
      <c r="B307" s="401"/>
      <c r="C307" s="460"/>
      <c r="D307" s="403"/>
      <c r="E307" s="315"/>
      <c r="F307" s="205"/>
      <c r="G307" s="205"/>
      <c r="H307" s="205"/>
      <c r="I307" s="205"/>
      <c r="J307" s="205"/>
      <c r="K307" s="205"/>
      <c r="L307" s="205"/>
      <c r="M307" s="205"/>
      <c r="N307" s="205"/>
      <c r="O307" s="205"/>
      <c r="P307" s="205"/>
      <c r="Q307" s="205"/>
      <c r="R307" s="205"/>
      <c r="S307" s="205"/>
      <c r="T307" s="205"/>
      <c r="U307" s="205"/>
      <c r="V307" s="205"/>
      <c r="W307" s="205"/>
      <c r="X307" s="205"/>
      <c r="Y307" s="205"/>
    </row>
    <row r="308" spans="1:25" ht="12" customHeight="1" x14ac:dyDescent="0.2">
      <c r="A308" s="205"/>
      <c r="B308" s="401"/>
      <c r="C308" s="460"/>
      <c r="D308" s="403"/>
      <c r="E308" s="315"/>
      <c r="F308" s="205"/>
      <c r="G308" s="205"/>
      <c r="H308" s="205"/>
      <c r="I308" s="205"/>
      <c r="J308" s="205"/>
      <c r="K308" s="205"/>
      <c r="L308" s="205"/>
      <c r="M308" s="205"/>
      <c r="N308" s="205"/>
      <c r="O308" s="205"/>
      <c r="P308" s="205"/>
      <c r="Q308" s="205"/>
      <c r="R308" s="205"/>
      <c r="S308" s="205"/>
      <c r="T308" s="205"/>
      <c r="U308" s="205"/>
      <c r="V308" s="205"/>
      <c r="W308" s="205"/>
      <c r="X308" s="205"/>
      <c r="Y308" s="205"/>
    </row>
    <row r="309" spans="1:25" ht="12" customHeight="1" x14ac:dyDescent="0.2">
      <c r="A309" s="205"/>
      <c r="B309" s="401"/>
      <c r="C309" s="460"/>
      <c r="D309" s="403"/>
      <c r="E309" s="315"/>
      <c r="F309" s="205"/>
      <c r="G309" s="205"/>
      <c r="H309" s="205"/>
      <c r="I309" s="205"/>
      <c r="J309" s="205"/>
      <c r="K309" s="205"/>
      <c r="L309" s="205"/>
      <c r="M309" s="205"/>
      <c r="N309" s="205"/>
      <c r="O309" s="205"/>
      <c r="P309" s="205"/>
      <c r="Q309" s="205"/>
      <c r="R309" s="205"/>
      <c r="S309" s="205"/>
      <c r="T309" s="205"/>
      <c r="U309" s="205"/>
      <c r="V309" s="205"/>
      <c r="W309" s="205"/>
      <c r="X309" s="205"/>
      <c r="Y309" s="205"/>
    </row>
    <row r="310" spans="1:25" ht="12" customHeight="1" x14ac:dyDescent="0.2">
      <c r="A310" s="205"/>
      <c r="B310" s="401"/>
      <c r="C310" s="460"/>
      <c r="D310" s="403"/>
      <c r="E310" s="315"/>
      <c r="F310" s="205"/>
      <c r="G310" s="205"/>
      <c r="H310" s="205"/>
      <c r="I310" s="205"/>
      <c r="J310" s="205"/>
      <c r="K310" s="205"/>
      <c r="L310" s="205"/>
      <c r="M310" s="205"/>
      <c r="N310" s="205"/>
      <c r="O310" s="205"/>
      <c r="P310" s="205"/>
      <c r="Q310" s="205"/>
      <c r="R310" s="205"/>
      <c r="S310" s="205"/>
      <c r="T310" s="205"/>
      <c r="U310" s="205"/>
      <c r="V310" s="205"/>
      <c r="W310" s="205"/>
      <c r="X310" s="205"/>
      <c r="Y310" s="205"/>
    </row>
    <row r="311" spans="1:25" ht="12" customHeight="1" x14ac:dyDescent="0.2">
      <c r="A311" s="205"/>
      <c r="B311" s="401"/>
      <c r="C311" s="460"/>
      <c r="D311" s="403"/>
      <c r="E311" s="315"/>
      <c r="F311" s="205"/>
      <c r="G311" s="205"/>
      <c r="H311" s="205"/>
      <c r="I311" s="205"/>
      <c r="J311" s="205"/>
      <c r="K311" s="205"/>
      <c r="L311" s="205"/>
      <c r="M311" s="205"/>
      <c r="N311" s="205"/>
      <c r="O311" s="205"/>
      <c r="P311" s="205"/>
      <c r="Q311" s="205"/>
      <c r="R311" s="205"/>
      <c r="S311" s="205"/>
      <c r="T311" s="205"/>
      <c r="U311" s="205"/>
      <c r="V311" s="205"/>
      <c r="W311" s="205"/>
      <c r="X311" s="205"/>
      <c r="Y311" s="205"/>
    </row>
    <row r="312" spans="1:25" ht="12" customHeight="1" x14ac:dyDescent="0.2">
      <c r="A312" s="205"/>
      <c r="B312" s="401"/>
      <c r="C312" s="460"/>
      <c r="D312" s="403"/>
      <c r="E312" s="315"/>
      <c r="F312" s="205"/>
      <c r="G312" s="205"/>
      <c r="H312" s="205"/>
      <c r="I312" s="205"/>
      <c r="J312" s="205"/>
      <c r="K312" s="205"/>
      <c r="L312" s="205"/>
      <c r="M312" s="205"/>
      <c r="N312" s="205"/>
      <c r="O312" s="205"/>
      <c r="P312" s="205"/>
      <c r="Q312" s="205"/>
      <c r="R312" s="205"/>
      <c r="S312" s="205"/>
      <c r="T312" s="205"/>
      <c r="U312" s="205"/>
      <c r="V312" s="205"/>
      <c r="W312" s="205"/>
      <c r="X312" s="205"/>
      <c r="Y312" s="205"/>
    </row>
    <row r="313" spans="1:25" ht="12" customHeight="1" x14ac:dyDescent="0.2">
      <c r="A313" s="205"/>
      <c r="B313" s="401"/>
      <c r="C313" s="460"/>
      <c r="D313" s="403"/>
      <c r="E313" s="315"/>
      <c r="F313" s="205"/>
      <c r="G313" s="205"/>
      <c r="H313" s="205"/>
      <c r="I313" s="205"/>
      <c r="J313" s="205"/>
      <c r="K313" s="205"/>
      <c r="L313" s="205"/>
      <c r="M313" s="205"/>
      <c r="N313" s="205"/>
      <c r="O313" s="205"/>
      <c r="P313" s="205"/>
      <c r="Q313" s="205"/>
      <c r="R313" s="205"/>
      <c r="S313" s="205"/>
      <c r="T313" s="205"/>
      <c r="U313" s="205"/>
      <c r="V313" s="205"/>
      <c r="W313" s="205"/>
      <c r="X313" s="205"/>
      <c r="Y313" s="205"/>
    </row>
    <row r="314" spans="1:25" ht="12" customHeight="1" x14ac:dyDescent="0.2">
      <c r="A314" s="205"/>
      <c r="B314" s="401"/>
      <c r="C314" s="460"/>
      <c r="D314" s="403"/>
      <c r="E314" s="315"/>
      <c r="F314" s="205"/>
      <c r="G314" s="205"/>
      <c r="H314" s="205"/>
      <c r="I314" s="205"/>
      <c r="J314" s="205"/>
      <c r="K314" s="205"/>
      <c r="L314" s="205"/>
      <c r="M314" s="205"/>
      <c r="N314" s="205"/>
      <c r="O314" s="205"/>
      <c r="P314" s="205"/>
      <c r="Q314" s="205"/>
      <c r="R314" s="205"/>
      <c r="S314" s="205"/>
      <c r="T314" s="205"/>
      <c r="U314" s="205"/>
      <c r="V314" s="205"/>
      <c r="W314" s="205"/>
      <c r="X314" s="205"/>
      <c r="Y314" s="205"/>
    </row>
    <row r="315" spans="1:25" ht="12" customHeight="1" x14ac:dyDescent="0.2">
      <c r="A315" s="205"/>
      <c r="B315" s="401"/>
      <c r="C315" s="460"/>
      <c r="D315" s="403"/>
      <c r="E315" s="315"/>
      <c r="F315" s="205"/>
      <c r="G315" s="205"/>
      <c r="H315" s="205"/>
      <c r="I315" s="205"/>
      <c r="J315" s="205"/>
      <c r="K315" s="205"/>
      <c r="L315" s="205"/>
      <c r="M315" s="205"/>
      <c r="N315" s="205"/>
      <c r="O315" s="205"/>
      <c r="P315" s="205"/>
      <c r="Q315" s="205"/>
      <c r="R315" s="205"/>
      <c r="S315" s="205"/>
      <c r="T315" s="205"/>
      <c r="U315" s="205"/>
      <c r="V315" s="205"/>
      <c r="W315" s="205"/>
      <c r="X315" s="205"/>
      <c r="Y315" s="205"/>
    </row>
    <row r="316" spans="1:25" ht="12" customHeight="1" x14ac:dyDescent="0.2">
      <c r="A316" s="205"/>
      <c r="B316" s="401"/>
      <c r="C316" s="460"/>
      <c r="D316" s="403"/>
      <c r="E316" s="315"/>
      <c r="F316" s="205"/>
      <c r="G316" s="205"/>
      <c r="H316" s="205"/>
      <c r="I316" s="205"/>
      <c r="J316" s="205"/>
      <c r="K316" s="205"/>
      <c r="L316" s="205"/>
      <c r="M316" s="205"/>
      <c r="N316" s="205"/>
      <c r="O316" s="205"/>
      <c r="P316" s="205"/>
      <c r="Q316" s="205"/>
      <c r="R316" s="205"/>
      <c r="S316" s="205"/>
      <c r="T316" s="205"/>
      <c r="U316" s="205"/>
      <c r="V316" s="205"/>
      <c r="W316" s="205"/>
      <c r="X316" s="205"/>
      <c r="Y316" s="205"/>
    </row>
    <row r="317" spans="1:25" ht="12" customHeight="1" x14ac:dyDescent="0.2">
      <c r="A317" s="205"/>
      <c r="B317" s="401"/>
      <c r="C317" s="460"/>
      <c r="D317" s="403"/>
      <c r="E317" s="315"/>
      <c r="F317" s="205"/>
      <c r="G317" s="205"/>
      <c r="H317" s="205"/>
      <c r="I317" s="205"/>
      <c r="J317" s="205"/>
      <c r="K317" s="205"/>
      <c r="L317" s="205"/>
      <c r="M317" s="205"/>
      <c r="N317" s="205"/>
      <c r="O317" s="205"/>
      <c r="P317" s="205"/>
      <c r="Q317" s="205"/>
      <c r="R317" s="205"/>
      <c r="S317" s="205"/>
      <c r="T317" s="205"/>
      <c r="U317" s="205"/>
      <c r="V317" s="205"/>
      <c r="W317" s="205"/>
      <c r="X317" s="205"/>
      <c r="Y317" s="205"/>
    </row>
    <row r="318" spans="1:25" ht="12" customHeight="1" x14ac:dyDescent="0.2">
      <c r="A318" s="205"/>
      <c r="B318" s="401"/>
      <c r="C318" s="460"/>
      <c r="D318" s="403"/>
      <c r="E318" s="315"/>
      <c r="F318" s="205"/>
      <c r="G318" s="205"/>
      <c r="H318" s="205"/>
      <c r="I318" s="205"/>
      <c r="J318" s="205"/>
      <c r="K318" s="205"/>
      <c r="L318" s="205"/>
      <c r="M318" s="205"/>
      <c r="N318" s="205"/>
      <c r="O318" s="205"/>
      <c r="P318" s="205"/>
      <c r="Q318" s="205"/>
      <c r="R318" s="205"/>
      <c r="S318" s="205"/>
      <c r="T318" s="205"/>
      <c r="U318" s="205"/>
      <c r="V318" s="205"/>
      <c r="W318" s="205"/>
      <c r="X318" s="205"/>
      <c r="Y318" s="205"/>
    </row>
    <row r="319" spans="1:25" ht="12" customHeight="1" x14ac:dyDescent="0.2">
      <c r="A319" s="205"/>
      <c r="B319" s="401"/>
      <c r="C319" s="460"/>
      <c r="D319" s="403"/>
      <c r="E319" s="315"/>
      <c r="F319" s="205"/>
      <c r="G319" s="205"/>
      <c r="H319" s="205"/>
      <c r="I319" s="205"/>
      <c r="J319" s="205"/>
      <c r="K319" s="205"/>
      <c r="L319" s="205"/>
      <c r="M319" s="205"/>
      <c r="N319" s="205"/>
      <c r="O319" s="205"/>
      <c r="P319" s="205"/>
      <c r="Q319" s="205"/>
      <c r="R319" s="205"/>
      <c r="S319" s="205"/>
      <c r="T319" s="205"/>
      <c r="U319" s="205"/>
      <c r="V319" s="205"/>
      <c r="W319" s="205"/>
      <c r="X319" s="205"/>
      <c r="Y319" s="205"/>
    </row>
    <row r="320" spans="1:25" ht="12" customHeight="1" x14ac:dyDescent="0.2">
      <c r="A320" s="205"/>
      <c r="B320" s="401"/>
      <c r="C320" s="460"/>
      <c r="D320" s="403"/>
      <c r="E320" s="315"/>
      <c r="F320" s="205"/>
      <c r="G320" s="205"/>
      <c r="H320" s="205"/>
      <c r="I320" s="205"/>
      <c r="J320" s="205"/>
      <c r="K320" s="205"/>
      <c r="L320" s="205"/>
      <c r="M320" s="205"/>
      <c r="N320" s="205"/>
      <c r="O320" s="205"/>
      <c r="P320" s="205"/>
      <c r="Q320" s="205"/>
      <c r="R320" s="205"/>
      <c r="S320" s="205"/>
      <c r="T320" s="205"/>
      <c r="U320" s="205"/>
      <c r="V320" s="205"/>
      <c r="W320" s="205"/>
      <c r="X320" s="205"/>
      <c r="Y320" s="205"/>
    </row>
    <row r="321" spans="1:25" ht="12" customHeight="1" x14ac:dyDescent="0.2">
      <c r="A321" s="205"/>
      <c r="B321" s="401"/>
      <c r="C321" s="460"/>
      <c r="D321" s="403"/>
      <c r="E321" s="315"/>
      <c r="F321" s="205"/>
      <c r="G321" s="205"/>
      <c r="H321" s="205"/>
      <c r="I321" s="205"/>
      <c r="J321" s="205"/>
      <c r="K321" s="205"/>
      <c r="L321" s="205"/>
      <c r="M321" s="205"/>
      <c r="N321" s="205"/>
      <c r="O321" s="205"/>
      <c r="P321" s="205"/>
      <c r="Q321" s="205"/>
      <c r="R321" s="205"/>
      <c r="S321" s="205"/>
      <c r="T321" s="205"/>
      <c r="U321" s="205"/>
      <c r="V321" s="205"/>
      <c r="W321" s="205"/>
      <c r="X321" s="205"/>
      <c r="Y321" s="205"/>
    </row>
    <row r="322" spans="1:25" ht="12" customHeight="1" x14ac:dyDescent="0.2">
      <c r="A322" s="205"/>
      <c r="B322" s="401"/>
      <c r="C322" s="460"/>
      <c r="D322" s="403"/>
      <c r="E322" s="315"/>
      <c r="F322" s="205"/>
      <c r="G322" s="205"/>
      <c r="H322" s="205"/>
      <c r="I322" s="205"/>
      <c r="J322" s="205"/>
      <c r="K322" s="205"/>
      <c r="L322" s="205"/>
      <c r="M322" s="205"/>
      <c r="N322" s="205"/>
      <c r="O322" s="205"/>
      <c r="P322" s="205"/>
      <c r="Q322" s="205"/>
      <c r="R322" s="205"/>
      <c r="S322" s="205"/>
      <c r="T322" s="205"/>
      <c r="U322" s="205"/>
      <c r="V322" s="205"/>
      <c r="W322" s="205"/>
      <c r="X322" s="205"/>
      <c r="Y322" s="205"/>
    </row>
    <row r="323" spans="1:25" ht="12" customHeight="1" x14ac:dyDescent="0.2">
      <c r="A323" s="205"/>
      <c r="B323" s="401"/>
      <c r="C323" s="460"/>
      <c r="D323" s="403"/>
      <c r="E323" s="315"/>
      <c r="F323" s="205"/>
      <c r="G323" s="205"/>
      <c r="H323" s="205"/>
      <c r="I323" s="205"/>
      <c r="J323" s="205"/>
      <c r="K323" s="205"/>
      <c r="L323" s="205"/>
      <c r="M323" s="205"/>
      <c r="N323" s="205"/>
      <c r="O323" s="205"/>
      <c r="P323" s="205"/>
      <c r="Q323" s="205"/>
      <c r="R323" s="205"/>
      <c r="S323" s="205"/>
      <c r="T323" s="205"/>
      <c r="U323" s="205"/>
      <c r="V323" s="205"/>
      <c r="W323" s="205"/>
      <c r="X323" s="205"/>
      <c r="Y323" s="205"/>
    </row>
    <row r="324" spans="1:25" ht="12" customHeight="1" x14ac:dyDescent="0.2">
      <c r="A324" s="205"/>
      <c r="B324" s="401"/>
      <c r="C324" s="460"/>
      <c r="D324" s="403"/>
      <c r="E324" s="315"/>
      <c r="F324" s="205"/>
      <c r="G324" s="205"/>
      <c r="H324" s="205"/>
      <c r="I324" s="205"/>
      <c r="J324" s="205"/>
      <c r="K324" s="205"/>
      <c r="L324" s="205"/>
      <c r="M324" s="205"/>
      <c r="N324" s="205"/>
      <c r="O324" s="205"/>
      <c r="P324" s="205"/>
      <c r="Q324" s="205"/>
      <c r="R324" s="205"/>
      <c r="S324" s="205"/>
      <c r="T324" s="205"/>
      <c r="U324" s="205"/>
      <c r="V324" s="205"/>
      <c r="W324" s="205"/>
      <c r="X324" s="205"/>
      <c r="Y324" s="205"/>
    </row>
    <row r="325" spans="1:25" ht="12" customHeight="1" x14ac:dyDescent="0.2">
      <c r="A325" s="205"/>
      <c r="B325" s="401"/>
      <c r="C325" s="460"/>
      <c r="D325" s="403"/>
      <c r="E325" s="315"/>
      <c r="F325" s="205"/>
      <c r="G325" s="205"/>
      <c r="H325" s="205"/>
      <c r="I325" s="205"/>
      <c r="J325" s="205"/>
      <c r="K325" s="205"/>
      <c r="L325" s="205"/>
      <c r="M325" s="205"/>
      <c r="N325" s="205"/>
      <c r="O325" s="205"/>
      <c r="P325" s="205"/>
      <c r="Q325" s="205"/>
      <c r="R325" s="205"/>
      <c r="S325" s="205"/>
      <c r="T325" s="205"/>
      <c r="U325" s="205"/>
      <c r="V325" s="205"/>
      <c r="W325" s="205"/>
      <c r="X325" s="205"/>
      <c r="Y325" s="205"/>
    </row>
    <row r="326" spans="1:25" ht="12" customHeight="1" x14ac:dyDescent="0.2">
      <c r="A326" s="205"/>
      <c r="B326" s="401"/>
      <c r="C326" s="460"/>
      <c r="D326" s="403"/>
      <c r="E326" s="315"/>
      <c r="F326" s="205"/>
      <c r="G326" s="205"/>
      <c r="H326" s="205"/>
      <c r="I326" s="205"/>
      <c r="J326" s="205"/>
      <c r="K326" s="205"/>
      <c r="L326" s="205"/>
      <c r="M326" s="205"/>
      <c r="N326" s="205"/>
      <c r="O326" s="205"/>
      <c r="P326" s="205"/>
      <c r="Q326" s="205"/>
      <c r="R326" s="205"/>
      <c r="S326" s="205"/>
      <c r="T326" s="205"/>
      <c r="U326" s="205"/>
      <c r="V326" s="205"/>
      <c r="W326" s="205"/>
      <c r="X326" s="205"/>
      <c r="Y326" s="205"/>
    </row>
    <row r="327" spans="1:25" ht="12" customHeight="1" x14ac:dyDescent="0.2">
      <c r="A327" s="205"/>
      <c r="B327" s="401"/>
      <c r="C327" s="460"/>
      <c r="D327" s="403"/>
      <c r="E327" s="315"/>
      <c r="F327" s="205"/>
      <c r="G327" s="205"/>
      <c r="H327" s="205"/>
      <c r="I327" s="205"/>
      <c r="J327" s="205"/>
      <c r="K327" s="205"/>
      <c r="L327" s="205"/>
      <c r="M327" s="205"/>
      <c r="N327" s="205"/>
      <c r="O327" s="205"/>
      <c r="P327" s="205"/>
      <c r="Q327" s="205"/>
      <c r="R327" s="205"/>
      <c r="S327" s="205"/>
      <c r="T327" s="205"/>
      <c r="U327" s="205"/>
      <c r="V327" s="205"/>
      <c r="W327" s="205"/>
      <c r="X327" s="205"/>
      <c r="Y327" s="205"/>
    </row>
    <row r="328" spans="1:25" ht="12" customHeight="1" x14ac:dyDescent="0.2">
      <c r="A328" s="205"/>
      <c r="B328" s="401"/>
      <c r="C328" s="460"/>
      <c r="D328" s="403"/>
      <c r="E328" s="315"/>
      <c r="F328" s="205"/>
      <c r="G328" s="205"/>
      <c r="H328" s="205"/>
      <c r="I328" s="205"/>
      <c r="J328" s="205"/>
      <c r="K328" s="205"/>
      <c r="L328" s="205"/>
      <c r="M328" s="205"/>
      <c r="N328" s="205"/>
      <c r="O328" s="205"/>
      <c r="P328" s="205"/>
      <c r="Q328" s="205"/>
      <c r="R328" s="205"/>
      <c r="S328" s="205"/>
      <c r="T328" s="205"/>
      <c r="U328" s="205"/>
      <c r="V328" s="205"/>
      <c r="W328" s="205"/>
      <c r="X328" s="205"/>
      <c r="Y328" s="205"/>
    </row>
    <row r="329" spans="1:25" ht="12" customHeight="1" x14ac:dyDescent="0.2">
      <c r="A329" s="205"/>
      <c r="B329" s="401"/>
      <c r="C329" s="460"/>
      <c r="D329" s="403"/>
      <c r="E329" s="315"/>
      <c r="F329" s="205"/>
      <c r="G329" s="205"/>
      <c r="H329" s="205"/>
      <c r="I329" s="205"/>
      <c r="J329" s="205"/>
      <c r="K329" s="205"/>
      <c r="L329" s="205"/>
      <c r="M329" s="205"/>
      <c r="N329" s="205"/>
      <c r="O329" s="205"/>
      <c r="P329" s="205"/>
      <c r="Q329" s="205"/>
      <c r="R329" s="205"/>
      <c r="S329" s="205"/>
      <c r="T329" s="205"/>
      <c r="U329" s="205"/>
      <c r="V329" s="205"/>
      <c r="W329" s="205"/>
      <c r="X329" s="205"/>
      <c r="Y329" s="205"/>
    </row>
    <row r="330" spans="1:25" ht="12" customHeight="1" x14ac:dyDescent="0.2">
      <c r="A330" s="205"/>
      <c r="B330" s="401"/>
      <c r="C330" s="460"/>
      <c r="D330" s="403"/>
      <c r="E330" s="315"/>
      <c r="F330" s="205"/>
      <c r="G330" s="205"/>
      <c r="H330" s="205"/>
      <c r="I330" s="205"/>
      <c r="J330" s="205"/>
      <c r="K330" s="205"/>
      <c r="L330" s="205"/>
      <c r="M330" s="205"/>
      <c r="N330" s="205"/>
      <c r="O330" s="205"/>
      <c r="P330" s="205"/>
      <c r="Q330" s="205"/>
      <c r="R330" s="205"/>
      <c r="S330" s="205"/>
      <c r="T330" s="205"/>
      <c r="U330" s="205"/>
      <c r="V330" s="205"/>
      <c r="W330" s="205"/>
      <c r="X330" s="205"/>
      <c r="Y330" s="205"/>
    </row>
    <row r="331" spans="1:25" ht="12" customHeight="1" x14ac:dyDescent="0.2">
      <c r="A331" s="205"/>
      <c r="B331" s="401"/>
      <c r="C331" s="460"/>
      <c r="D331" s="403"/>
      <c r="E331" s="315"/>
      <c r="F331" s="205"/>
      <c r="G331" s="205"/>
      <c r="H331" s="205"/>
      <c r="I331" s="205"/>
      <c r="J331" s="205"/>
      <c r="K331" s="205"/>
      <c r="L331" s="205"/>
      <c r="M331" s="205"/>
      <c r="N331" s="205"/>
      <c r="O331" s="205"/>
      <c r="P331" s="205"/>
      <c r="Q331" s="205"/>
      <c r="R331" s="205"/>
      <c r="S331" s="205"/>
      <c r="T331" s="205"/>
      <c r="U331" s="205"/>
      <c r="V331" s="205"/>
      <c r="W331" s="205"/>
      <c r="X331" s="205"/>
      <c r="Y331" s="205"/>
    </row>
    <row r="332" spans="1:25" ht="12" customHeight="1" x14ac:dyDescent="0.2">
      <c r="A332" s="205"/>
      <c r="B332" s="401"/>
      <c r="C332" s="460"/>
      <c r="D332" s="403"/>
      <c r="E332" s="315"/>
      <c r="F332" s="205"/>
      <c r="G332" s="205"/>
      <c r="H332" s="205"/>
      <c r="I332" s="205"/>
      <c r="J332" s="205"/>
      <c r="K332" s="205"/>
      <c r="L332" s="205"/>
      <c r="M332" s="205"/>
      <c r="N332" s="205"/>
      <c r="O332" s="205"/>
      <c r="P332" s="205"/>
      <c r="Q332" s="205"/>
      <c r="R332" s="205"/>
      <c r="S332" s="205"/>
      <c r="T332" s="205"/>
      <c r="U332" s="205"/>
      <c r="V332" s="205"/>
      <c r="W332" s="205"/>
      <c r="X332" s="205"/>
      <c r="Y332" s="205"/>
    </row>
    <row r="333" spans="1:25" ht="12" customHeight="1" x14ac:dyDescent="0.2">
      <c r="A333" s="205"/>
      <c r="B333" s="401"/>
      <c r="C333" s="460"/>
      <c r="D333" s="403"/>
      <c r="E333" s="315"/>
      <c r="F333" s="205"/>
      <c r="G333" s="205"/>
      <c r="H333" s="205"/>
      <c r="I333" s="205"/>
      <c r="J333" s="205"/>
      <c r="K333" s="205"/>
      <c r="L333" s="205"/>
      <c r="M333" s="205"/>
      <c r="N333" s="205"/>
      <c r="O333" s="205"/>
      <c r="P333" s="205"/>
      <c r="Q333" s="205"/>
      <c r="R333" s="205"/>
      <c r="S333" s="205"/>
      <c r="T333" s="205"/>
      <c r="U333" s="205"/>
      <c r="V333" s="205"/>
      <c r="W333" s="205"/>
      <c r="X333" s="205"/>
      <c r="Y333" s="205"/>
    </row>
    <row r="334" spans="1:25" ht="12" customHeight="1" x14ac:dyDescent="0.2">
      <c r="A334" s="205"/>
      <c r="B334" s="401"/>
      <c r="C334" s="460"/>
      <c r="D334" s="403"/>
      <c r="E334" s="315"/>
      <c r="F334" s="205"/>
      <c r="G334" s="205"/>
      <c r="H334" s="205"/>
      <c r="I334" s="205"/>
      <c r="J334" s="205"/>
      <c r="K334" s="205"/>
      <c r="L334" s="205"/>
      <c r="M334" s="205"/>
      <c r="N334" s="205"/>
      <c r="O334" s="205"/>
      <c r="P334" s="205"/>
      <c r="Q334" s="205"/>
      <c r="R334" s="205"/>
      <c r="S334" s="205"/>
      <c r="T334" s="205"/>
      <c r="U334" s="205"/>
      <c r="V334" s="205"/>
      <c r="W334" s="205"/>
      <c r="X334" s="205"/>
      <c r="Y334" s="205"/>
    </row>
    <row r="335" spans="1:25" ht="12" customHeight="1" x14ac:dyDescent="0.2">
      <c r="A335" s="205"/>
      <c r="B335" s="401"/>
      <c r="C335" s="460"/>
      <c r="D335" s="403"/>
      <c r="E335" s="315"/>
      <c r="F335" s="205"/>
      <c r="G335" s="205"/>
      <c r="H335" s="205"/>
      <c r="I335" s="205"/>
      <c r="J335" s="205"/>
      <c r="K335" s="205"/>
      <c r="L335" s="205"/>
      <c r="M335" s="205"/>
      <c r="N335" s="205"/>
      <c r="O335" s="205"/>
      <c r="P335" s="205"/>
      <c r="Q335" s="205"/>
      <c r="R335" s="205"/>
      <c r="S335" s="205"/>
      <c r="T335" s="205"/>
      <c r="U335" s="205"/>
      <c r="V335" s="205"/>
      <c r="W335" s="205"/>
      <c r="X335" s="205"/>
      <c r="Y335" s="205"/>
    </row>
    <row r="336" spans="1:25" ht="12" customHeight="1" x14ac:dyDescent="0.2">
      <c r="A336" s="205"/>
      <c r="B336" s="401"/>
      <c r="C336" s="460"/>
      <c r="D336" s="403"/>
      <c r="E336" s="315"/>
      <c r="F336" s="205"/>
      <c r="G336" s="205"/>
      <c r="H336" s="205"/>
      <c r="I336" s="205"/>
      <c r="J336" s="205"/>
      <c r="K336" s="205"/>
      <c r="L336" s="205"/>
      <c r="M336" s="205"/>
      <c r="N336" s="205"/>
      <c r="O336" s="205"/>
      <c r="P336" s="205"/>
      <c r="Q336" s="205"/>
      <c r="R336" s="205"/>
      <c r="S336" s="205"/>
      <c r="T336" s="205"/>
      <c r="U336" s="205"/>
      <c r="V336" s="205"/>
      <c r="W336" s="205"/>
      <c r="X336" s="205"/>
      <c r="Y336" s="205"/>
    </row>
    <row r="337" spans="1:25" ht="12" customHeight="1" x14ac:dyDescent="0.2">
      <c r="A337" s="205"/>
      <c r="B337" s="401"/>
      <c r="C337" s="460"/>
      <c r="D337" s="403"/>
      <c r="E337" s="315"/>
      <c r="F337" s="205"/>
      <c r="G337" s="205"/>
      <c r="H337" s="205"/>
      <c r="I337" s="205"/>
      <c r="J337" s="205"/>
      <c r="K337" s="205"/>
      <c r="L337" s="205"/>
      <c r="M337" s="205"/>
      <c r="N337" s="205"/>
      <c r="O337" s="205"/>
      <c r="P337" s="205"/>
      <c r="Q337" s="205"/>
      <c r="R337" s="205"/>
      <c r="S337" s="205"/>
      <c r="T337" s="205"/>
      <c r="U337" s="205"/>
      <c r="V337" s="205"/>
      <c r="W337" s="205"/>
      <c r="X337" s="205"/>
      <c r="Y337" s="205"/>
    </row>
    <row r="338" spans="1:25" ht="12" customHeight="1" x14ac:dyDescent="0.2">
      <c r="A338" s="205"/>
      <c r="B338" s="401"/>
      <c r="C338" s="460"/>
      <c r="D338" s="403"/>
      <c r="E338" s="315"/>
      <c r="F338" s="205"/>
      <c r="G338" s="205"/>
      <c r="H338" s="205"/>
      <c r="I338" s="205"/>
      <c r="J338" s="205"/>
      <c r="K338" s="205"/>
      <c r="L338" s="205"/>
      <c r="M338" s="205"/>
      <c r="N338" s="205"/>
      <c r="O338" s="205"/>
      <c r="P338" s="205"/>
      <c r="Q338" s="205"/>
      <c r="R338" s="205"/>
      <c r="S338" s="205"/>
      <c r="T338" s="205"/>
      <c r="U338" s="205"/>
      <c r="V338" s="205"/>
      <c r="W338" s="205"/>
      <c r="X338" s="205"/>
      <c r="Y338" s="205"/>
    </row>
    <row r="339" spans="1:25" ht="12" customHeight="1" x14ac:dyDescent="0.2">
      <c r="A339" s="205"/>
      <c r="B339" s="401"/>
      <c r="C339" s="460"/>
      <c r="D339" s="403"/>
      <c r="E339" s="315"/>
      <c r="F339" s="205"/>
      <c r="G339" s="205"/>
      <c r="H339" s="205"/>
      <c r="I339" s="205"/>
      <c r="J339" s="205"/>
      <c r="K339" s="205"/>
      <c r="L339" s="205"/>
      <c r="M339" s="205"/>
      <c r="N339" s="205"/>
      <c r="O339" s="205"/>
      <c r="P339" s="205"/>
      <c r="Q339" s="205"/>
      <c r="R339" s="205"/>
      <c r="S339" s="205"/>
      <c r="T339" s="205"/>
      <c r="U339" s="205"/>
      <c r="V339" s="205"/>
      <c r="W339" s="205"/>
      <c r="X339" s="205"/>
      <c r="Y339" s="205"/>
    </row>
    <row r="340" spans="1:25" ht="15.75" customHeight="1" x14ac:dyDescent="0.2"/>
    <row r="341" spans="1:25" ht="15.75" customHeight="1" x14ac:dyDescent="0.2"/>
    <row r="342" spans="1:25" ht="15.75" customHeight="1" x14ac:dyDescent="0.2"/>
    <row r="343" spans="1:25" ht="15.75" customHeight="1" x14ac:dyDescent="0.2"/>
    <row r="344" spans="1:25" ht="15.75" customHeight="1" x14ac:dyDescent="0.2"/>
    <row r="345" spans="1:25" ht="15.75" customHeight="1" x14ac:dyDescent="0.2"/>
    <row r="346" spans="1:25" ht="15.75" customHeight="1" x14ac:dyDescent="0.2"/>
    <row r="347" spans="1:25" ht="15.75" customHeight="1" x14ac:dyDescent="0.2"/>
    <row r="348" spans="1:25" ht="15.75" customHeight="1" x14ac:dyDescent="0.2"/>
    <row r="349" spans="1:25" ht="15.75" customHeight="1" x14ac:dyDescent="0.2"/>
    <row r="350" spans="1:25" ht="15.75" customHeight="1" x14ac:dyDescent="0.2"/>
    <row r="351" spans="1:25" ht="15.75" customHeight="1" x14ac:dyDescent="0.2"/>
    <row r="352" spans="1:25"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6">
    <mergeCell ref="A8:D8"/>
    <mergeCell ref="A1:E1"/>
    <mergeCell ref="B2:E2"/>
    <mergeCell ref="B3:E3"/>
    <mergeCell ref="B4:E4"/>
    <mergeCell ref="B5:E5"/>
  </mergeCells>
  <pageMargins left="0.75" right="0.75" top="1" bottom="1"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9</vt:i4>
      </vt:variant>
    </vt:vector>
  </HeadingPairs>
  <TitlesOfParts>
    <vt:vector size="9" baseType="lpstr">
      <vt:lpstr>POSTOS e RESUMO</vt:lpstr>
      <vt:lpstr>ENCARGOS SOCIAIS</vt:lpstr>
      <vt:lpstr>CITL</vt:lpstr>
      <vt:lpstr>INSUMOS</vt:lpstr>
      <vt:lpstr>HORA EXTRA</vt:lpstr>
      <vt:lpstr>Item 1 - he 50%</vt:lpstr>
      <vt:lpstr>item 1 - he 100%</vt:lpstr>
      <vt:lpstr>Item 2 - he 50%</vt:lpstr>
      <vt:lpstr>item 2 - he 100%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CAROLINA</dc:creator>
  <cp:lastModifiedBy>MARIA CAROLINA</cp:lastModifiedBy>
  <dcterms:created xsi:type="dcterms:W3CDTF">2023-08-30T16:34:03Z</dcterms:created>
  <dcterms:modified xsi:type="dcterms:W3CDTF">2023-08-30T16:34:03Z</dcterms:modified>
</cp:coreProperties>
</file>