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ELED\Arquivos que estavam na pasta colaboração\Controles SELED\Arquivos Editais\LICITAÇÕES 2025\PE 90004\Comprasgov e transparência\"/>
    </mc:Choice>
  </mc:AlternateContent>
  <bookViews>
    <workbookView xWindow="0" yWindow="0" windowWidth="28800" windowHeight="12012"/>
  </bookViews>
  <sheets>
    <sheet name="QUADRO DE INFORMAÇÕES" sheetId="1" r:id="rId1"/>
    <sheet name="PROPOSTA DETALHADA" sheetId="3" r:id="rId2"/>
    <sheet name="COMPOSIÇÃO ANÁLITICA" sheetId="5" r:id="rId3"/>
  </sheets>
  <calcPr calcId="152511" fullPrecision="0"/>
  <extLst>
    <ext uri="GoogleSheetsCustomDataVersion2">
      <go:sheetsCustomData xmlns:go="http://customooxmlschemas.google.com/" r:id="rId9" roundtripDataChecksum="YFFPtomBWWsut7cC1ivwVtUD88QlpvH5uvffh4S+uEE="/>
    </ext>
  </extLst>
</workbook>
</file>

<file path=xl/calcChain.xml><?xml version="1.0" encoding="utf-8"?>
<calcChain xmlns="http://schemas.openxmlformats.org/spreadsheetml/2006/main">
  <c r="B22" i="5" l="1"/>
  <c r="E16" i="5" s="1"/>
  <c r="H800" i="3"/>
  <c r="K800" i="3" s="1"/>
  <c r="L800" i="3" s="1"/>
  <c r="H799" i="3"/>
  <c r="K799" i="3" s="1"/>
  <c r="L799" i="3" s="1"/>
  <c r="H798" i="3"/>
  <c r="K798" i="3" s="1"/>
  <c r="L798" i="3" s="1"/>
  <c r="H797" i="3"/>
  <c r="I797" i="3" s="1"/>
  <c r="J797" i="3" s="1"/>
  <c r="I795" i="3"/>
  <c r="H795" i="3"/>
  <c r="H794" i="3"/>
  <c r="K794" i="3" s="1"/>
  <c r="L794" i="3" s="1"/>
  <c r="H793" i="3"/>
  <c r="H792" i="3"/>
  <c r="H791" i="3"/>
  <c r="K791" i="3" s="1"/>
  <c r="L791" i="3" s="1"/>
  <c r="H790" i="3"/>
  <c r="K790" i="3" s="1"/>
  <c r="L790" i="3" s="1"/>
  <c r="H788" i="3"/>
  <c r="K788" i="3" s="1"/>
  <c r="L788" i="3" s="1"/>
  <c r="H787" i="3"/>
  <c r="H786" i="3"/>
  <c r="I786" i="3" s="1"/>
  <c r="H785" i="3"/>
  <c r="K785" i="3" s="1"/>
  <c r="L785" i="3" s="1"/>
  <c r="I784" i="3"/>
  <c r="H784" i="3"/>
  <c r="K784" i="3" s="1"/>
  <c r="L784" i="3" s="1"/>
  <c r="H782" i="3"/>
  <c r="H781" i="3"/>
  <c r="K781" i="3" s="1"/>
  <c r="L781" i="3" s="1"/>
  <c r="H780" i="3"/>
  <c r="K780" i="3" s="1"/>
  <c r="L780" i="3" s="1"/>
  <c r="H779" i="3"/>
  <c r="K779" i="3" s="1"/>
  <c r="L779" i="3" s="1"/>
  <c r="H778" i="3"/>
  <c r="H776" i="3"/>
  <c r="I776" i="3" s="1"/>
  <c r="H775" i="3"/>
  <c r="K775" i="3" s="1"/>
  <c r="L775" i="3" s="1"/>
  <c r="H774" i="3"/>
  <c r="I774" i="3" s="1"/>
  <c r="H773" i="3"/>
  <c r="H772" i="3"/>
  <c r="K772" i="3" s="1"/>
  <c r="L772" i="3" s="1"/>
  <c r="K771" i="3"/>
  <c r="L771" i="3" s="1"/>
  <c r="I771" i="3"/>
  <c r="J771" i="3" s="1"/>
  <c r="H771" i="3"/>
  <c r="H770" i="3"/>
  <c r="K770" i="3" s="1"/>
  <c r="L770" i="3" s="1"/>
  <c r="H769" i="3"/>
  <c r="K769" i="3" s="1"/>
  <c r="L769" i="3" s="1"/>
  <c r="H768" i="3"/>
  <c r="H767" i="3"/>
  <c r="H766" i="3"/>
  <c r="I766" i="3" s="1"/>
  <c r="J766" i="3" s="1"/>
  <c r="H765" i="3"/>
  <c r="H764" i="3"/>
  <c r="K764" i="3" s="1"/>
  <c r="L764" i="3" s="1"/>
  <c r="H763" i="3"/>
  <c r="K763" i="3" s="1"/>
  <c r="L763" i="3" s="1"/>
  <c r="H762" i="3"/>
  <c r="K762" i="3" s="1"/>
  <c r="L762" i="3" s="1"/>
  <c r="H761" i="3"/>
  <c r="K761" i="3" s="1"/>
  <c r="L761" i="3" s="1"/>
  <c r="H760" i="3"/>
  <c r="H759" i="3"/>
  <c r="K758" i="3"/>
  <c r="L758" i="3" s="1"/>
  <c r="H758" i="3"/>
  <c r="I758" i="3" s="1"/>
  <c r="H757" i="3"/>
  <c r="H756" i="3"/>
  <c r="K756" i="3" s="1"/>
  <c r="L756" i="3" s="1"/>
  <c r="H755" i="3"/>
  <c r="H754" i="3"/>
  <c r="K754" i="3" s="1"/>
  <c r="L754" i="3" s="1"/>
  <c r="H753" i="3"/>
  <c r="K753" i="3" s="1"/>
  <c r="L753" i="3" s="1"/>
  <c r="H752" i="3"/>
  <c r="I752" i="3" s="1"/>
  <c r="I751" i="3"/>
  <c r="H751" i="3"/>
  <c r="K751" i="3" s="1"/>
  <c r="L751" i="3" s="1"/>
  <c r="H750" i="3"/>
  <c r="I750" i="3" s="1"/>
  <c r="J750" i="3" s="1"/>
  <c r="H748" i="3"/>
  <c r="H747" i="3"/>
  <c r="K747" i="3" s="1"/>
  <c r="L747" i="3" s="1"/>
  <c r="H746" i="3"/>
  <c r="K746" i="3" s="1"/>
  <c r="L746" i="3" s="1"/>
  <c r="H745" i="3"/>
  <c r="K745" i="3" s="1"/>
  <c r="L745" i="3" s="1"/>
  <c r="K744" i="3"/>
  <c r="L744" i="3" s="1"/>
  <c r="H744" i="3"/>
  <c r="I743" i="3"/>
  <c r="H743" i="3"/>
  <c r="I742" i="3"/>
  <c r="H742" i="3"/>
  <c r="K742" i="3" s="1"/>
  <c r="L742" i="3" s="1"/>
  <c r="H741" i="3"/>
  <c r="H740" i="3"/>
  <c r="H739" i="3"/>
  <c r="K739" i="3" s="1"/>
  <c r="L739" i="3" s="1"/>
  <c r="H738" i="3"/>
  <c r="K738" i="3" s="1"/>
  <c r="L738" i="3" s="1"/>
  <c r="H737" i="3"/>
  <c r="K737" i="3" s="1"/>
  <c r="L737" i="3" s="1"/>
  <c r="K736" i="3"/>
  <c r="L736" i="3" s="1"/>
  <c r="H736" i="3"/>
  <c r="H735" i="3"/>
  <c r="I734" i="3"/>
  <c r="H734" i="3"/>
  <c r="K734" i="3" s="1"/>
  <c r="L734" i="3" s="1"/>
  <c r="H733" i="3"/>
  <c r="I733" i="3" s="1"/>
  <c r="J733" i="3" s="1"/>
  <c r="H732" i="3"/>
  <c r="H731" i="3"/>
  <c r="K731" i="3" s="1"/>
  <c r="L731" i="3" s="1"/>
  <c r="I730" i="3"/>
  <c r="H730" i="3"/>
  <c r="K730" i="3" s="1"/>
  <c r="L730" i="3" s="1"/>
  <c r="H729" i="3"/>
  <c r="K729" i="3" s="1"/>
  <c r="L729" i="3" s="1"/>
  <c r="H728" i="3"/>
  <c r="K728" i="3" s="1"/>
  <c r="L728" i="3" s="1"/>
  <c r="H727" i="3"/>
  <c r="I726" i="3"/>
  <c r="H726" i="3"/>
  <c r="K726" i="3" s="1"/>
  <c r="L726" i="3" s="1"/>
  <c r="H724" i="3"/>
  <c r="I724" i="3" s="1"/>
  <c r="H723" i="3"/>
  <c r="H722" i="3"/>
  <c r="K722" i="3" s="1"/>
  <c r="L722" i="3" s="1"/>
  <c r="H721" i="3"/>
  <c r="H720" i="3"/>
  <c r="K720" i="3" s="1"/>
  <c r="L720" i="3" s="1"/>
  <c r="K719" i="3"/>
  <c r="L719" i="3" s="1"/>
  <c r="H719" i="3"/>
  <c r="H718" i="3"/>
  <c r="I718" i="3" s="1"/>
  <c r="H717" i="3"/>
  <c r="K716" i="3"/>
  <c r="L716" i="3" s="1"/>
  <c r="H716" i="3"/>
  <c r="I716" i="3" s="1"/>
  <c r="J716" i="3" s="1"/>
  <c r="H715" i="3"/>
  <c r="H714" i="3"/>
  <c r="K714" i="3" s="1"/>
  <c r="L714" i="3" s="1"/>
  <c r="H712" i="3"/>
  <c r="H711" i="3"/>
  <c r="K711" i="3" s="1"/>
  <c r="L711" i="3" s="1"/>
  <c r="H710" i="3"/>
  <c r="K710" i="3" s="1"/>
  <c r="L710" i="3" s="1"/>
  <c r="H709" i="3"/>
  <c r="I709" i="3" s="1"/>
  <c r="I708" i="3"/>
  <c r="H708" i="3"/>
  <c r="K708" i="3" s="1"/>
  <c r="L708" i="3" s="1"/>
  <c r="H707" i="3"/>
  <c r="I707" i="3" s="1"/>
  <c r="H706" i="3"/>
  <c r="H705" i="3"/>
  <c r="K705" i="3" s="1"/>
  <c r="L705" i="3" s="1"/>
  <c r="K704" i="3"/>
  <c r="L704" i="3" s="1"/>
  <c r="H704" i="3"/>
  <c r="I704" i="3" s="1"/>
  <c r="J704" i="3" s="1"/>
  <c r="H703" i="3"/>
  <c r="K703" i="3" s="1"/>
  <c r="L703" i="3" s="1"/>
  <c r="H702" i="3"/>
  <c r="K702" i="3" s="1"/>
  <c r="L702" i="3" s="1"/>
  <c r="H701" i="3"/>
  <c r="H700" i="3"/>
  <c r="H699" i="3"/>
  <c r="K698" i="3"/>
  <c r="L698" i="3" s="1"/>
  <c r="H698" i="3"/>
  <c r="H697" i="3"/>
  <c r="I696" i="3"/>
  <c r="H696" i="3"/>
  <c r="H695" i="3"/>
  <c r="K695" i="3" s="1"/>
  <c r="L695" i="3" s="1"/>
  <c r="K694" i="3"/>
  <c r="L694" i="3" s="1"/>
  <c r="H694" i="3"/>
  <c r="H693" i="3"/>
  <c r="H692" i="3"/>
  <c r="K692" i="3" s="1"/>
  <c r="L692" i="3" s="1"/>
  <c r="K691" i="3"/>
  <c r="L691" i="3" s="1"/>
  <c r="H691" i="3"/>
  <c r="I691" i="3" s="1"/>
  <c r="J691" i="3" s="1"/>
  <c r="K690" i="3"/>
  <c r="L690" i="3" s="1"/>
  <c r="H690" i="3"/>
  <c r="H689" i="3"/>
  <c r="K687" i="3"/>
  <c r="L687" i="3" s="1"/>
  <c r="H687" i="3"/>
  <c r="I687" i="3" s="1"/>
  <c r="J687" i="3" s="1"/>
  <c r="H686" i="3"/>
  <c r="K686" i="3" s="1"/>
  <c r="L686" i="3" s="1"/>
  <c r="H685" i="3"/>
  <c r="K685" i="3" s="1"/>
  <c r="L685" i="3" s="1"/>
  <c r="H684" i="3"/>
  <c r="H683" i="3"/>
  <c r="K683" i="3" s="1"/>
  <c r="L683" i="3" s="1"/>
  <c r="H682" i="3"/>
  <c r="H681" i="3"/>
  <c r="H680" i="3"/>
  <c r="I679" i="3"/>
  <c r="H679" i="3"/>
  <c r="K679" i="3" s="1"/>
  <c r="L679" i="3" s="1"/>
  <c r="H678" i="3"/>
  <c r="K678" i="3" s="1"/>
  <c r="L678" i="3" s="1"/>
  <c r="K677" i="3"/>
  <c r="L677" i="3" s="1"/>
  <c r="H677" i="3"/>
  <c r="H676" i="3"/>
  <c r="I676" i="3" s="1"/>
  <c r="I675" i="3"/>
  <c r="H675" i="3"/>
  <c r="K675" i="3" s="1"/>
  <c r="L675" i="3" s="1"/>
  <c r="K674" i="3"/>
  <c r="L674" i="3" s="1"/>
  <c r="J674" i="3"/>
  <c r="H674" i="3"/>
  <c r="I674" i="3" s="1"/>
  <c r="K673" i="3"/>
  <c r="L673" i="3" s="1"/>
  <c r="H673" i="3"/>
  <c r="H672" i="3"/>
  <c r="H671" i="3"/>
  <c r="H670" i="3"/>
  <c r="K670" i="3" s="1"/>
  <c r="L670" i="3" s="1"/>
  <c r="K669" i="3"/>
  <c r="L669" i="3" s="1"/>
  <c r="H669" i="3"/>
  <c r="H668" i="3"/>
  <c r="I668" i="3" s="1"/>
  <c r="H667" i="3"/>
  <c r="H665" i="3"/>
  <c r="K664" i="3"/>
  <c r="L664" i="3" s="1"/>
  <c r="H664" i="3"/>
  <c r="H663" i="3"/>
  <c r="H661" i="3"/>
  <c r="H660" i="3"/>
  <c r="K660" i="3" s="1"/>
  <c r="L660" i="3" s="1"/>
  <c r="K659" i="3"/>
  <c r="L659" i="3" s="1"/>
  <c r="H659" i="3"/>
  <c r="H658" i="3"/>
  <c r="I657" i="3"/>
  <c r="H657" i="3"/>
  <c r="K657" i="3" s="1"/>
  <c r="L657" i="3" s="1"/>
  <c r="H656" i="3"/>
  <c r="H654" i="3"/>
  <c r="H653" i="3"/>
  <c r="I652" i="3"/>
  <c r="J652" i="3" s="1"/>
  <c r="H652" i="3"/>
  <c r="K652" i="3" s="1"/>
  <c r="L652" i="3" s="1"/>
  <c r="H651" i="3"/>
  <c r="K650" i="3"/>
  <c r="L650" i="3" s="1"/>
  <c r="H650" i="3"/>
  <c r="J649" i="3"/>
  <c r="I649" i="3"/>
  <c r="H649" i="3"/>
  <c r="K649" i="3" s="1"/>
  <c r="L649" i="3" s="1"/>
  <c r="I648" i="3"/>
  <c r="H648" i="3"/>
  <c r="K648" i="3" s="1"/>
  <c r="L648" i="3" s="1"/>
  <c r="H646" i="3"/>
  <c r="K645" i="3"/>
  <c r="L645" i="3" s="1"/>
  <c r="H645" i="3"/>
  <c r="H644" i="3"/>
  <c r="I643" i="3"/>
  <c r="J643" i="3" s="1"/>
  <c r="H643" i="3"/>
  <c r="K643" i="3" s="1"/>
  <c r="L643" i="3" s="1"/>
  <c r="H642" i="3"/>
  <c r="H640" i="3"/>
  <c r="K640" i="3" s="1"/>
  <c r="L640" i="3" s="1"/>
  <c r="H639" i="3"/>
  <c r="K639" i="3" s="1"/>
  <c r="L639" i="3" s="1"/>
  <c r="H638" i="3"/>
  <c r="K638" i="3" s="1"/>
  <c r="L638" i="3" s="1"/>
  <c r="H636" i="3"/>
  <c r="H635" i="3"/>
  <c r="K635" i="3" s="1"/>
  <c r="L635" i="3" s="1"/>
  <c r="H634" i="3"/>
  <c r="H633" i="3"/>
  <c r="K633" i="3" s="1"/>
  <c r="L633" i="3" s="1"/>
  <c r="H632" i="3"/>
  <c r="H630" i="3"/>
  <c r="K630" i="3" s="1"/>
  <c r="L630" i="3" s="1"/>
  <c r="I629" i="3"/>
  <c r="H629" i="3"/>
  <c r="K629" i="3" s="1"/>
  <c r="L629" i="3" s="1"/>
  <c r="H628" i="3"/>
  <c r="K628" i="3" s="1"/>
  <c r="L628" i="3" s="1"/>
  <c r="H627" i="3"/>
  <c r="H626" i="3"/>
  <c r="K626" i="3" s="1"/>
  <c r="L626" i="3" s="1"/>
  <c r="H625" i="3"/>
  <c r="I624" i="3"/>
  <c r="J624" i="3" s="1"/>
  <c r="H624" i="3"/>
  <c r="K624" i="3" s="1"/>
  <c r="L624" i="3" s="1"/>
  <c r="H623" i="3"/>
  <c r="K622" i="3"/>
  <c r="L622" i="3" s="1"/>
  <c r="H622" i="3"/>
  <c r="I621" i="3"/>
  <c r="J621" i="3" s="1"/>
  <c r="H621" i="3"/>
  <c r="K621" i="3" s="1"/>
  <c r="L621" i="3" s="1"/>
  <c r="H620" i="3"/>
  <c r="J619" i="3"/>
  <c r="H619" i="3"/>
  <c r="I619" i="3" s="1"/>
  <c r="I618" i="3"/>
  <c r="J618" i="3" s="1"/>
  <c r="H618" i="3"/>
  <c r="K618" i="3" s="1"/>
  <c r="L618" i="3" s="1"/>
  <c r="H617" i="3"/>
  <c r="I617" i="3" s="1"/>
  <c r="J617" i="3" s="1"/>
  <c r="H616" i="3"/>
  <c r="K616" i="3" s="1"/>
  <c r="L616" i="3" s="1"/>
  <c r="H615" i="3"/>
  <c r="I614" i="3"/>
  <c r="H614" i="3"/>
  <c r="K613" i="3"/>
  <c r="L613" i="3" s="1"/>
  <c r="H613" i="3"/>
  <c r="I613" i="3" s="1"/>
  <c r="J613" i="3" s="1"/>
  <c r="H612" i="3"/>
  <c r="K611" i="3"/>
  <c r="L611" i="3" s="1"/>
  <c r="H611" i="3"/>
  <c r="I611" i="3" s="1"/>
  <c r="I610" i="3"/>
  <c r="J610" i="3" s="1"/>
  <c r="H610" i="3"/>
  <c r="K610" i="3" s="1"/>
  <c r="L610" i="3" s="1"/>
  <c r="K609" i="3"/>
  <c r="L609" i="3" s="1"/>
  <c r="H609" i="3"/>
  <c r="I609" i="3" s="1"/>
  <c r="J609" i="3" s="1"/>
  <c r="H608" i="3"/>
  <c r="K608" i="3" s="1"/>
  <c r="L608" i="3" s="1"/>
  <c r="H607" i="3"/>
  <c r="H606" i="3"/>
  <c r="K606" i="3" s="1"/>
  <c r="L606" i="3" s="1"/>
  <c r="H605" i="3"/>
  <c r="H604" i="3"/>
  <c r="H603" i="3"/>
  <c r="K603" i="3" s="1"/>
  <c r="L603" i="3" s="1"/>
  <c r="H602" i="3"/>
  <c r="K602" i="3" s="1"/>
  <c r="L602" i="3" s="1"/>
  <c r="H601" i="3"/>
  <c r="H600" i="3"/>
  <c r="K600" i="3" s="1"/>
  <c r="L600" i="3" s="1"/>
  <c r="H599" i="3"/>
  <c r="H597" i="3"/>
  <c r="K597" i="3" s="1"/>
  <c r="L597" i="3" s="1"/>
  <c r="H596" i="3"/>
  <c r="H595" i="3"/>
  <c r="H594" i="3"/>
  <c r="K594" i="3" s="1"/>
  <c r="L594" i="3" s="1"/>
  <c r="I593" i="3"/>
  <c r="H593" i="3"/>
  <c r="K593" i="3" s="1"/>
  <c r="L593" i="3" s="1"/>
  <c r="K592" i="3"/>
  <c r="L592" i="3" s="1"/>
  <c r="H592" i="3"/>
  <c r="I592" i="3" s="1"/>
  <c r="J592" i="3" s="1"/>
  <c r="H591" i="3"/>
  <c r="K591" i="3" s="1"/>
  <c r="L591" i="3" s="1"/>
  <c r="H590" i="3"/>
  <c r="I590" i="3" s="1"/>
  <c r="I589" i="3"/>
  <c r="H589" i="3"/>
  <c r="K589" i="3" s="1"/>
  <c r="L589" i="3" s="1"/>
  <c r="I588" i="3"/>
  <c r="J588" i="3" s="1"/>
  <c r="H588" i="3"/>
  <c r="K588" i="3" s="1"/>
  <c r="L588" i="3" s="1"/>
  <c r="H586" i="3"/>
  <c r="H585" i="3"/>
  <c r="H584" i="3"/>
  <c r="K584" i="3" s="1"/>
  <c r="L584" i="3" s="1"/>
  <c r="K583" i="3"/>
  <c r="L583" i="3" s="1"/>
  <c r="H583" i="3"/>
  <c r="I583" i="3" s="1"/>
  <c r="J583" i="3" s="1"/>
  <c r="H582" i="3"/>
  <c r="H581" i="3"/>
  <c r="H580" i="3"/>
  <c r="K580" i="3" s="1"/>
  <c r="L580" i="3" s="1"/>
  <c r="H579" i="3"/>
  <c r="H578" i="3"/>
  <c r="H577" i="3"/>
  <c r="K577" i="3" s="1"/>
  <c r="L577" i="3" s="1"/>
  <c r="H576" i="3"/>
  <c r="K576" i="3" s="1"/>
  <c r="L576" i="3" s="1"/>
  <c r="H575" i="3"/>
  <c r="H574" i="3"/>
  <c r="I573" i="3"/>
  <c r="H573" i="3"/>
  <c r="H572" i="3"/>
  <c r="K572" i="3" s="1"/>
  <c r="L572" i="3" s="1"/>
  <c r="H570" i="3"/>
  <c r="H569" i="3"/>
  <c r="K568" i="3"/>
  <c r="L568" i="3" s="1"/>
  <c r="I568" i="3"/>
  <c r="H568" i="3"/>
  <c r="I567" i="3"/>
  <c r="J567" i="3" s="1"/>
  <c r="H567" i="3"/>
  <c r="K567" i="3" s="1"/>
  <c r="L567" i="3" s="1"/>
  <c r="H566" i="3"/>
  <c r="I566" i="3" s="1"/>
  <c r="J566" i="3" s="1"/>
  <c r="H565" i="3"/>
  <c r="I564" i="3"/>
  <c r="H564" i="3"/>
  <c r="H563" i="3"/>
  <c r="H561" i="3"/>
  <c r="H560" i="3"/>
  <c r="H559" i="3"/>
  <c r="K559" i="3" s="1"/>
  <c r="L559" i="3" s="1"/>
  <c r="H558" i="3"/>
  <c r="K558" i="3" s="1"/>
  <c r="L558" i="3" s="1"/>
  <c r="H557" i="3"/>
  <c r="H556" i="3"/>
  <c r="H555" i="3"/>
  <c r="I554" i="3"/>
  <c r="H554" i="3"/>
  <c r="K554" i="3" s="1"/>
  <c r="L554" i="3" s="1"/>
  <c r="K553" i="3"/>
  <c r="L553" i="3" s="1"/>
  <c r="I553" i="3"/>
  <c r="J553" i="3" s="1"/>
  <c r="H553" i="3"/>
  <c r="H552" i="3"/>
  <c r="H551" i="3"/>
  <c r="H550" i="3"/>
  <c r="K550" i="3" s="1"/>
  <c r="L550" i="3" s="1"/>
  <c r="H549" i="3"/>
  <c r="H548" i="3"/>
  <c r="H547" i="3"/>
  <c r="I547" i="3" s="1"/>
  <c r="H546" i="3"/>
  <c r="K546" i="3" s="1"/>
  <c r="L546" i="3" s="1"/>
  <c r="H545" i="3"/>
  <c r="I545" i="3" s="1"/>
  <c r="J545" i="3" s="1"/>
  <c r="H544" i="3"/>
  <c r="H543" i="3"/>
  <c r="H542" i="3"/>
  <c r="K542" i="3" s="1"/>
  <c r="L542" i="3" s="1"/>
  <c r="H541" i="3"/>
  <c r="H540" i="3"/>
  <c r="H539" i="3"/>
  <c r="H538" i="3"/>
  <c r="K538" i="3" s="1"/>
  <c r="L538" i="3" s="1"/>
  <c r="H537" i="3"/>
  <c r="K537" i="3" s="1"/>
  <c r="L537" i="3" s="1"/>
  <c r="H536" i="3"/>
  <c r="H535" i="3"/>
  <c r="H534" i="3"/>
  <c r="K534" i="3" s="1"/>
  <c r="L534" i="3" s="1"/>
  <c r="H533" i="3"/>
  <c r="H532" i="3"/>
  <c r="H531" i="3"/>
  <c r="I531" i="3" s="1"/>
  <c r="I530" i="3"/>
  <c r="J530" i="3" s="1"/>
  <c r="H530" i="3"/>
  <c r="K530" i="3" s="1"/>
  <c r="L530" i="3" s="1"/>
  <c r="K528" i="3"/>
  <c r="L528" i="3" s="1"/>
  <c r="I528" i="3"/>
  <c r="J528" i="3" s="1"/>
  <c r="H528" i="3"/>
  <c r="H527" i="3"/>
  <c r="H526" i="3"/>
  <c r="H525" i="3"/>
  <c r="K525" i="3" s="1"/>
  <c r="L525" i="3" s="1"/>
  <c r="H524" i="3"/>
  <c r="H523" i="3"/>
  <c r="H522" i="3"/>
  <c r="I521" i="3"/>
  <c r="J521" i="3" s="1"/>
  <c r="H521" i="3"/>
  <c r="K521" i="3" s="1"/>
  <c r="L521" i="3" s="1"/>
  <c r="I520" i="3"/>
  <c r="J520" i="3" s="1"/>
  <c r="H520" i="3"/>
  <c r="K520" i="3" s="1"/>
  <c r="L520" i="3" s="1"/>
  <c r="H519" i="3"/>
  <c r="H518" i="3"/>
  <c r="H516" i="3"/>
  <c r="K516" i="3" s="1"/>
  <c r="L516" i="3" s="1"/>
  <c r="K515" i="3"/>
  <c r="L515" i="3" s="1"/>
  <c r="J515" i="3"/>
  <c r="H515" i="3"/>
  <c r="I515" i="3" s="1"/>
  <c r="K514" i="3"/>
  <c r="L514" i="3" s="1"/>
  <c r="H514" i="3"/>
  <c r="I514" i="3" s="1"/>
  <c r="H513" i="3"/>
  <c r="I513" i="3" s="1"/>
  <c r="H512" i="3"/>
  <c r="H511" i="3"/>
  <c r="K511" i="3" s="1"/>
  <c r="L511" i="3" s="1"/>
  <c r="H510" i="3"/>
  <c r="H509" i="3"/>
  <c r="H507" i="3"/>
  <c r="K507" i="3" s="1"/>
  <c r="L507" i="3" s="1"/>
  <c r="J506" i="3"/>
  <c r="H506" i="3"/>
  <c r="I506" i="3" s="1"/>
  <c r="K505" i="3"/>
  <c r="L505" i="3" s="1"/>
  <c r="J505" i="3"/>
  <c r="H505" i="3"/>
  <c r="I505" i="3" s="1"/>
  <c r="I504" i="3"/>
  <c r="H504" i="3"/>
  <c r="H503" i="3"/>
  <c r="K503" i="3" s="1"/>
  <c r="L503" i="3" s="1"/>
  <c r="H502" i="3"/>
  <c r="K502" i="3" s="1"/>
  <c r="L502" i="3" s="1"/>
  <c r="H501" i="3"/>
  <c r="I501" i="3" s="1"/>
  <c r="H500" i="3"/>
  <c r="I500" i="3" s="1"/>
  <c r="H499" i="3"/>
  <c r="K499" i="3" s="1"/>
  <c r="L499" i="3" s="1"/>
  <c r="H498" i="3"/>
  <c r="H497" i="3"/>
  <c r="H496" i="3"/>
  <c r="H495" i="3"/>
  <c r="K495" i="3" s="1"/>
  <c r="L495" i="3" s="1"/>
  <c r="K494" i="3"/>
  <c r="L494" i="3" s="1"/>
  <c r="H494" i="3"/>
  <c r="I494" i="3" s="1"/>
  <c r="J494" i="3" s="1"/>
  <c r="H493" i="3"/>
  <c r="I493" i="3" s="1"/>
  <c r="H492" i="3"/>
  <c r="I491" i="3"/>
  <c r="H491" i="3"/>
  <c r="K491" i="3" s="1"/>
  <c r="L491" i="3" s="1"/>
  <c r="H490" i="3"/>
  <c r="H489" i="3"/>
  <c r="H488" i="3"/>
  <c r="H486" i="3"/>
  <c r="I485" i="3"/>
  <c r="J485" i="3" s="1"/>
  <c r="H485" i="3"/>
  <c r="K485" i="3" s="1"/>
  <c r="L485" i="3" s="1"/>
  <c r="H484" i="3"/>
  <c r="I484" i="3" s="1"/>
  <c r="H483" i="3"/>
  <c r="H482" i="3"/>
  <c r="K482" i="3" s="1"/>
  <c r="L482" i="3" s="1"/>
  <c r="H481" i="3"/>
  <c r="J480" i="3"/>
  <c r="H480" i="3"/>
  <c r="I480" i="3" s="1"/>
  <c r="I479" i="3"/>
  <c r="J479" i="3" s="1"/>
  <c r="H479" i="3"/>
  <c r="K479" i="3" s="1"/>
  <c r="L479" i="3" s="1"/>
  <c r="H478" i="3"/>
  <c r="I478" i="3" s="1"/>
  <c r="J478" i="3" s="1"/>
  <c r="H477" i="3"/>
  <c r="H476" i="3"/>
  <c r="H474" i="3"/>
  <c r="H473" i="3"/>
  <c r="H472" i="3"/>
  <c r="H471" i="3"/>
  <c r="H470" i="3"/>
  <c r="H469" i="3"/>
  <c r="H468" i="3"/>
  <c r="H467" i="3"/>
  <c r="H466" i="3"/>
  <c r="H465" i="3"/>
  <c r="H464" i="3"/>
  <c r="H463" i="3"/>
  <c r="H462" i="3"/>
  <c r="K462" i="3" s="1"/>
  <c r="L462" i="3" s="1"/>
  <c r="H461" i="3"/>
  <c r="I461" i="3" s="1"/>
  <c r="H460" i="3"/>
  <c r="H459" i="3"/>
  <c r="H458" i="3"/>
  <c r="H457" i="3"/>
  <c r="I457" i="3" s="1"/>
  <c r="J457" i="3" s="1"/>
  <c r="H456" i="3"/>
  <c r="H454" i="3"/>
  <c r="K454" i="3" s="1"/>
  <c r="L454" i="3" s="1"/>
  <c r="H453" i="3"/>
  <c r="K453" i="3" s="1"/>
  <c r="L453" i="3" s="1"/>
  <c r="H452" i="3"/>
  <c r="I452" i="3" s="1"/>
  <c r="H451" i="3"/>
  <c r="K451" i="3" s="1"/>
  <c r="L451" i="3" s="1"/>
  <c r="H450" i="3"/>
  <c r="H449" i="3"/>
  <c r="K448" i="3"/>
  <c r="L448" i="3" s="1"/>
  <c r="H448" i="3"/>
  <c r="I448" i="3" s="1"/>
  <c r="H447" i="3"/>
  <c r="H446" i="3"/>
  <c r="K446" i="3" s="1"/>
  <c r="L446" i="3" s="1"/>
  <c r="I445" i="3"/>
  <c r="J445" i="3" s="1"/>
  <c r="H445" i="3"/>
  <c r="K445" i="3" s="1"/>
  <c r="L445" i="3" s="1"/>
  <c r="K444" i="3"/>
  <c r="L444" i="3" s="1"/>
  <c r="H444" i="3"/>
  <c r="H443" i="3"/>
  <c r="H442" i="3"/>
  <c r="H441" i="3"/>
  <c r="H440" i="3"/>
  <c r="H439" i="3"/>
  <c r="H438" i="3"/>
  <c r="K437" i="3"/>
  <c r="L437" i="3" s="1"/>
  <c r="H437" i="3"/>
  <c r="I437" i="3" s="1"/>
  <c r="J437" i="3" s="1"/>
  <c r="I436" i="3"/>
  <c r="J436" i="3" s="1"/>
  <c r="H436" i="3"/>
  <c r="K436" i="3" s="1"/>
  <c r="L436" i="3" s="1"/>
  <c r="H435" i="3"/>
  <c r="I434" i="3"/>
  <c r="H434" i="3"/>
  <c r="H433" i="3"/>
  <c r="H432" i="3"/>
  <c r="I432" i="3" s="1"/>
  <c r="J432" i="3" s="1"/>
  <c r="H431" i="3"/>
  <c r="H430" i="3"/>
  <c r="H429" i="3"/>
  <c r="I428" i="3"/>
  <c r="H428" i="3"/>
  <c r="H427" i="3"/>
  <c r="H426" i="3"/>
  <c r="H425" i="3"/>
  <c r="I425" i="3" s="1"/>
  <c r="H424" i="3"/>
  <c r="K423" i="3"/>
  <c r="L423" i="3" s="1"/>
  <c r="H423" i="3"/>
  <c r="I423" i="3" s="1"/>
  <c r="J423" i="3" s="1"/>
  <c r="H422" i="3"/>
  <c r="H421" i="3"/>
  <c r="K420" i="3"/>
  <c r="L420" i="3" s="1"/>
  <c r="I420" i="3"/>
  <c r="J420" i="3" s="1"/>
  <c r="H420" i="3"/>
  <c r="K419" i="3"/>
  <c r="L419" i="3" s="1"/>
  <c r="H419" i="3"/>
  <c r="H418" i="3"/>
  <c r="H417" i="3"/>
  <c r="I417" i="3" s="1"/>
  <c r="H415" i="3"/>
  <c r="I415" i="3" s="1"/>
  <c r="J415" i="3" s="1"/>
  <c r="K414" i="3"/>
  <c r="L414" i="3" s="1"/>
  <c r="H414" i="3"/>
  <c r="I414" i="3" s="1"/>
  <c r="J414" i="3" s="1"/>
  <c r="H413" i="3"/>
  <c r="I412" i="3"/>
  <c r="J412" i="3" s="1"/>
  <c r="H412" i="3"/>
  <c r="K412" i="3" s="1"/>
  <c r="L412" i="3" s="1"/>
  <c r="H410" i="3"/>
  <c r="H409" i="3"/>
  <c r="H408" i="3"/>
  <c r="H407" i="3"/>
  <c r="H406" i="3"/>
  <c r="I406" i="3" s="1"/>
  <c r="J406" i="3" s="1"/>
  <c r="H405" i="3"/>
  <c r="K405" i="3" s="1"/>
  <c r="L405" i="3" s="1"/>
  <c r="H404" i="3"/>
  <c r="H403" i="3"/>
  <c r="I403" i="3" s="1"/>
  <c r="J403" i="3" s="1"/>
  <c r="H402" i="3"/>
  <c r="H401" i="3"/>
  <c r="H400" i="3"/>
  <c r="H399" i="3"/>
  <c r="H398" i="3"/>
  <c r="H397" i="3"/>
  <c r="H396" i="3"/>
  <c r="H395" i="3"/>
  <c r="H394" i="3"/>
  <c r="H393" i="3"/>
  <c r="H392" i="3"/>
  <c r="H391" i="3"/>
  <c r="I391" i="3" s="1"/>
  <c r="H390" i="3"/>
  <c r="I390" i="3" s="1"/>
  <c r="J390" i="3" s="1"/>
  <c r="I389" i="3"/>
  <c r="J389" i="3" s="1"/>
  <c r="H389" i="3"/>
  <c r="K389" i="3" s="1"/>
  <c r="L389" i="3" s="1"/>
  <c r="H388" i="3"/>
  <c r="K387" i="3"/>
  <c r="L387" i="3" s="1"/>
  <c r="H387" i="3"/>
  <c r="I387" i="3" s="1"/>
  <c r="J387" i="3" s="1"/>
  <c r="H386" i="3"/>
  <c r="H385" i="3"/>
  <c r="K385" i="3" s="1"/>
  <c r="L385" i="3" s="1"/>
  <c r="H384" i="3"/>
  <c r="H383" i="3"/>
  <c r="I383" i="3" s="1"/>
  <c r="H382" i="3"/>
  <c r="H381" i="3"/>
  <c r="K381" i="3" s="1"/>
  <c r="L381" i="3" s="1"/>
  <c r="H380" i="3"/>
  <c r="I379" i="3"/>
  <c r="J379" i="3" s="1"/>
  <c r="H379" i="3"/>
  <c r="K379" i="3" s="1"/>
  <c r="L379" i="3" s="1"/>
  <c r="H378" i="3"/>
  <c r="H377" i="3"/>
  <c r="H376" i="3"/>
  <c r="H375" i="3"/>
  <c r="K375" i="3" s="1"/>
  <c r="L375" i="3" s="1"/>
  <c r="H374" i="3"/>
  <c r="H373" i="3"/>
  <c r="H371" i="3"/>
  <c r="H370" i="3"/>
  <c r="K370" i="3" s="1"/>
  <c r="L370" i="3" s="1"/>
  <c r="H369" i="3"/>
  <c r="K369" i="3" s="1"/>
  <c r="L369" i="3" s="1"/>
  <c r="H368" i="3"/>
  <c r="I368" i="3" s="1"/>
  <c r="H367" i="3"/>
  <c r="K367" i="3" s="1"/>
  <c r="L367" i="3" s="1"/>
  <c r="H366" i="3"/>
  <c r="H365" i="3"/>
  <c r="H364" i="3"/>
  <c r="K364" i="3" s="1"/>
  <c r="L364" i="3" s="1"/>
  <c r="H363" i="3"/>
  <c r="K363" i="3" s="1"/>
  <c r="L363" i="3" s="1"/>
  <c r="H362" i="3"/>
  <c r="K362" i="3" s="1"/>
  <c r="L362" i="3" s="1"/>
  <c r="H361" i="3"/>
  <c r="K361" i="3" s="1"/>
  <c r="L361" i="3" s="1"/>
  <c r="H360" i="3"/>
  <c r="H359" i="3"/>
  <c r="K358" i="3"/>
  <c r="L358" i="3" s="1"/>
  <c r="H358" i="3"/>
  <c r="I358" i="3" s="1"/>
  <c r="J358" i="3" s="1"/>
  <c r="H357" i="3"/>
  <c r="H356" i="3"/>
  <c r="K356" i="3" s="1"/>
  <c r="L356" i="3" s="1"/>
  <c r="H355" i="3"/>
  <c r="H354" i="3"/>
  <c r="K354" i="3" s="1"/>
  <c r="L354" i="3" s="1"/>
  <c r="H353" i="3"/>
  <c r="K353" i="3" s="1"/>
  <c r="L353" i="3" s="1"/>
  <c r="H352" i="3"/>
  <c r="I352" i="3" s="1"/>
  <c r="I351" i="3"/>
  <c r="J351" i="3" s="1"/>
  <c r="H351" i="3"/>
  <c r="K351" i="3" s="1"/>
  <c r="L351" i="3" s="1"/>
  <c r="H350" i="3"/>
  <c r="I350" i="3" s="1"/>
  <c r="J350" i="3" s="1"/>
  <c r="H349" i="3"/>
  <c r="H348" i="3"/>
  <c r="K348" i="3" s="1"/>
  <c r="L348" i="3" s="1"/>
  <c r="H347" i="3"/>
  <c r="H346" i="3"/>
  <c r="K346" i="3" s="1"/>
  <c r="L346" i="3" s="1"/>
  <c r="K345" i="3"/>
  <c r="L345" i="3" s="1"/>
  <c r="H345" i="3"/>
  <c r="H344" i="3"/>
  <c r="I344" i="3" s="1"/>
  <c r="H343" i="3"/>
  <c r="H342" i="3"/>
  <c r="H341" i="3"/>
  <c r="H340" i="3"/>
  <c r="J339" i="3"/>
  <c r="H339" i="3"/>
  <c r="I339" i="3" s="1"/>
  <c r="H338" i="3"/>
  <c r="K338" i="3" s="1"/>
  <c r="L338" i="3" s="1"/>
  <c r="K337" i="3"/>
  <c r="L337" i="3" s="1"/>
  <c r="H337" i="3"/>
  <c r="H336" i="3"/>
  <c r="I336" i="3" s="1"/>
  <c r="I335" i="3"/>
  <c r="J335" i="3" s="1"/>
  <c r="H335" i="3"/>
  <c r="K335" i="3" s="1"/>
  <c r="L335" i="3" s="1"/>
  <c r="K334" i="3"/>
  <c r="L334" i="3" s="1"/>
  <c r="H334" i="3"/>
  <c r="I334" i="3" s="1"/>
  <c r="J334" i="3" s="1"/>
  <c r="H332" i="3"/>
  <c r="K332" i="3" s="1"/>
  <c r="L332" i="3" s="1"/>
  <c r="H331" i="3"/>
  <c r="H330" i="3"/>
  <c r="H329" i="3"/>
  <c r="K329" i="3" s="1"/>
  <c r="L329" i="3" s="1"/>
  <c r="H328" i="3"/>
  <c r="K328" i="3" s="1"/>
  <c r="L328" i="3" s="1"/>
  <c r="H327" i="3"/>
  <c r="H326" i="3"/>
  <c r="H325" i="3"/>
  <c r="H324" i="3"/>
  <c r="H323" i="3"/>
  <c r="H322" i="3"/>
  <c r="K322" i="3" s="1"/>
  <c r="L322" i="3" s="1"/>
  <c r="H321" i="3"/>
  <c r="K321" i="3" s="1"/>
  <c r="L321" i="3" s="1"/>
  <c r="H320" i="3"/>
  <c r="K320" i="3" s="1"/>
  <c r="L320" i="3" s="1"/>
  <c r="H319" i="3"/>
  <c r="H318" i="3"/>
  <c r="H317" i="3"/>
  <c r="H316" i="3"/>
  <c r="H314" i="3"/>
  <c r="H313" i="3"/>
  <c r="H312" i="3"/>
  <c r="H311" i="3"/>
  <c r="K311" i="3" s="1"/>
  <c r="L311" i="3" s="1"/>
  <c r="H310" i="3"/>
  <c r="K310" i="3" s="1"/>
  <c r="L310" i="3" s="1"/>
  <c r="H309" i="3"/>
  <c r="H308" i="3"/>
  <c r="I308" i="3" s="1"/>
  <c r="J308" i="3" s="1"/>
  <c r="K307" i="3"/>
  <c r="L307" i="3" s="1"/>
  <c r="H307" i="3"/>
  <c r="H306" i="3"/>
  <c r="H305" i="3"/>
  <c r="I305" i="3" s="1"/>
  <c r="J305" i="3" s="1"/>
  <c r="H304" i="3"/>
  <c r="H303" i="3"/>
  <c r="K303" i="3" s="1"/>
  <c r="L303" i="3" s="1"/>
  <c r="H302" i="3"/>
  <c r="K302" i="3" s="1"/>
  <c r="L302" i="3" s="1"/>
  <c r="H301" i="3"/>
  <c r="K301" i="3" s="1"/>
  <c r="L301" i="3" s="1"/>
  <c r="H300" i="3"/>
  <c r="H299" i="3"/>
  <c r="K299" i="3" s="1"/>
  <c r="L299" i="3" s="1"/>
  <c r="H298" i="3"/>
  <c r="I297" i="3"/>
  <c r="J297" i="3" s="1"/>
  <c r="H297" i="3"/>
  <c r="K297" i="3" s="1"/>
  <c r="L297" i="3" s="1"/>
  <c r="H296" i="3"/>
  <c r="H295" i="3"/>
  <c r="K295" i="3" s="1"/>
  <c r="L295" i="3" s="1"/>
  <c r="I294" i="3"/>
  <c r="J294" i="3" s="1"/>
  <c r="H294" i="3"/>
  <c r="K294" i="3" s="1"/>
  <c r="L294" i="3" s="1"/>
  <c r="H293" i="3"/>
  <c r="K293" i="3" s="1"/>
  <c r="L293" i="3" s="1"/>
  <c r="H292" i="3"/>
  <c r="H291" i="3"/>
  <c r="K291" i="3" s="1"/>
  <c r="L291" i="3" s="1"/>
  <c r="H290" i="3"/>
  <c r="H289" i="3"/>
  <c r="H288" i="3"/>
  <c r="H287" i="3"/>
  <c r="K287" i="3" s="1"/>
  <c r="L287" i="3" s="1"/>
  <c r="H286" i="3"/>
  <c r="K286" i="3" s="1"/>
  <c r="L286" i="3" s="1"/>
  <c r="H285" i="3"/>
  <c r="K285" i="3" s="1"/>
  <c r="L285" i="3" s="1"/>
  <c r="H284" i="3"/>
  <c r="H283" i="3"/>
  <c r="K283" i="3" s="1"/>
  <c r="L283" i="3" s="1"/>
  <c r="H282" i="3"/>
  <c r="H281" i="3"/>
  <c r="K281" i="3" s="1"/>
  <c r="L281" i="3" s="1"/>
  <c r="H280" i="3"/>
  <c r="H279" i="3"/>
  <c r="K279" i="3" s="1"/>
  <c r="L279" i="3" s="1"/>
  <c r="H278" i="3"/>
  <c r="K278" i="3" s="1"/>
  <c r="L278" i="3" s="1"/>
  <c r="I277" i="3"/>
  <c r="J277" i="3" s="1"/>
  <c r="H277" i="3"/>
  <c r="K277" i="3" s="1"/>
  <c r="L277" i="3" s="1"/>
  <c r="H275" i="3"/>
  <c r="K274" i="3"/>
  <c r="L274" i="3" s="1"/>
  <c r="H274" i="3"/>
  <c r="H273" i="3"/>
  <c r="H272" i="3"/>
  <c r="K272" i="3" s="1"/>
  <c r="L272" i="3" s="1"/>
  <c r="H271" i="3"/>
  <c r="H270" i="3"/>
  <c r="K270" i="3" s="1"/>
  <c r="L270" i="3" s="1"/>
  <c r="I269" i="3"/>
  <c r="J269" i="3" s="1"/>
  <c r="H269" i="3"/>
  <c r="K269" i="3" s="1"/>
  <c r="L269" i="3" s="1"/>
  <c r="H268" i="3"/>
  <c r="H267" i="3"/>
  <c r="H266" i="3"/>
  <c r="H265" i="3"/>
  <c r="H264" i="3"/>
  <c r="K264" i="3" s="1"/>
  <c r="L264" i="3" s="1"/>
  <c r="H263" i="3"/>
  <c r="H262" i="3"/>
  <c r="K262" i="3" s="1"/>
  <c r="L262" i="3" s="1"/>
  <c r="H261" i="3"/>
  <c r="K261" i="3" s="1"/>
  <c r="L261" i="3" s="1"/>
  <c r="I260" i="3"/>
  <c r="J260" i="3" s="1"/>
  <c r="H260" i="3"/>
  <c r="K260" i="3" s="1"/>
  <c r="L260" i="3" s="1"/>
  <c r="H258" i="3"/>
  <c r="H257" i="3"/>
  <c r="K256" i="3"/>
  <c r="L256" i="3" s="1"/>
  <c r="I256" i="3"/>
  <c r="J256" i="3" s="1"/>
  <c r="H256" i="3"/>
  <c r="H255" i="3"/>
  <c r="K255" i="3" s="1"/>
  <c r="L255" i="3" s="1"/>
  <c r="H254" i="3"/>
  <c r="K254" i="3" s="1"/>
  <c r="L254" i="3" s="1"/>
  <c r="H253" i="3"/>
  <c r="K253" i="3" s="1"/>
  <c r="L253" i="3" s="1"/>
  <c r="H252" i="3"/>
  <c r="H251" i="3"/>
  <c r="I251" i="3" s="1"/>
  <c r="K250" i="3"/>
  <c r="L250" i="3" s="1"/>
  <c r="H250" i="3"/>
  <c r="I250" i="3" s="1"/>
  <c r="J250" i="3" s="1"/>
  <c r="I249" i="3"/>
  <c r="J249" i="3" s="1"/>
  <c r="H249" i="3"/>
  <c r="K249" i="3" s="1"/>
  <c r="L249" i="3" s="1"/>
  <c r="H248" i="3"/>
  <c r="H247" i="3"/>
  <c r="H246" i="3"/>
  <c r="K246" i="3" s="1"/>
  <c r="L246" i="3" s="1"/>
  <c r="I245" i="3"/>
  <c r="H245" i="3"/>
  <c r="H244" i="3"/>
  <c r="K244" i="3" s="1"/>
  <c r="L244" i="3" s="1"/>
  <c r="H243" i="3"/>
  <c r="K242" i="3"/>
  <c r="L242" i="3" s="1"/>
  <c r="I242" i="3"/>
  <c r="J242" i="3" s="1"/>
  <c r="H242" i="3"/>
  <c r="L240" i="3"/>
  <c r="I240" i="3"/>
  <c r="J240" i="3" s="1"/>
  <c r="H240" i="3"/>
  <c r="K240" i="3" s="1"/>
  <c r="H239" i="3"/>
  <c r="H238" i="3"/>
  <c r="H237" i="3"/>
  <c r="H236" i="3"/>
  <c r="K236" i="3" s="1"/>
  <c r="L236" i="3" s="1"/>
  <c r="H235" i="3"/>
  <c r="H234" i="3"/>
  <c r="I234" i="3" s="1"/>
  <c r="K233" i="3"/>
  <c r="L233" i="3" s="1"/>
  <c r="H233" i="3"/>
  <c r="H232" i="3"/>
  <c r="K232" i="3" s="1"/>
  <c r="L232" i="3" s="1"/>
  <c r="H231" i="3"/>
  <c r="H230" i="3"/>
  <c r="H229" i="3"/>
  <c r="K229" i="3" s="1"/>
  <c r="L229" i="3" s="1"/>
  <c r="H227" i="3"/>
  <c r="H226" i="3"/>
  <c r="K226" i="3" s="1"/>
  <c r="L226" i="3" s="1"/>
  <c r="H225" i="3"/>
  <c r="I225" i="3" s="1"/>
  <c r="J225" i="3" s="1"/>
  <c r="H224" i="3"/>
  <c r="I224" i="3" s="1"/>
  <c r="H223" i="3"/>
  <c r="K223" i="3" s="1"/>
  <c r="L223" i="3" s="1"/>
  <c r="H222" i="3"/>
  <c r="H221" i="3"/>
  <c r="H220" i="3"/>
  <c r="K220" i="3" s="1"/>
  <c r="L220" i="3" s="1"/>
  <c r="H219" i="3"/>
  <c r="H218" i="3"/>
  <c r="K218" i="3" s="1"/>
  <c r="L218" i="3" s="1"/>
  <c r="K217" i="3"/>
  <c r="L217" i="3" s="1"/>
  <c r="H217" i="3"/>
  <c r="I217" i="3" s="1"/>
  <c r="J217" i="3" s="1"/>
  <c r="H216" i="3"/>
  <c r="H215" i="3"/>
  <c r="K215" i="3" s="1"/>
  <c r="L215" i="3" s="1"/>
  <c r="K214" i="3"/>
  <c r="L214" i="3" s="1"/>
  <c r="H214" i="3"/>
  <c r="H213" i="3"/>
  <c r="H212" i="3"/>
  <c r="K212" i="3" s="1"/>
  <c r="L212" i="3" s="1"/>
  <c r="H211" i="3"/>
  <c r="I211" i="3" s="1"/>
  <c r="J211" i="3" s="1"/>
  <c r="H210" i="3"/>
  <c r="K210" i="3" s="1"/>
  <c r="L210" i="3" s="1"/>
  <c r="H209" i="3"/>
  <c r="I209" i="3" s="1"/>
  <c r="J209" i="3" s="1"/>
  <c r="H208" i="3"/>
  <c r="H207" i="3"/>
  <c r="K207" i="3" s="1"/>
  <c r="L207" i="3" s="1"/>
  <c r="H206" i="3"/>
  <c r="H205" i="3"/>
  <c r="H204" i="3"/>
  <c r="K204" i="3" s="1"/>
  <c r="L204" i="3" s="1"/>
  <c r="K202" i="3"/>
  <c r="L202" i="3" s="1"/>
  <c r="H202" i="3"/>
  <c r="I202" i="3" s="1"/>
  <c r="J202" i="3" s="1"/>
  <c r="H201" i="3"/>
  <c r="K201" i="3" s="1"/>
  <c r="L201" i="3" s="1"/>
  <c r="H200" i="3"/>
  <c r="H199" i="3"/>
  <c r="H198" i="3"/>
  <c r="H197" i="3"/>
  <c r="I197" i="3" s="1"/>
  <c r="H196" i="3"/>
  <c r="H195" i="3"/>
  <c r="K195" i="3" s="1"/>
  <c r="L195" i="3" s="1"/>
  <c r="H194" i="3"/>
  <c r="K194" i="3" s="1"/>
  <c r="L194" i="3" s="1"/>
  <c r="H193" i="3"/>
  <c r="K193" i="3" s="1"/>
  <c r="L193" i="3" s="1"/>
  <c r="H191" i="3"/>
  <c r="H190" i="3"/>
  <c r="I190" i="3" s="1"/>
  <c r="H189" i="3"/>
  <c r="H188" i="3"/>
  <c r="H186" i="3"/>
  <c r="H185" i="3"/>
  <c r="K185" i="3" s="1"/>
  <c r="L185" i="3" s="1"/>
  <c r="I184" i="3"/>
  <c r="J184" i="3" s="1"/>
  <c r="H184" i="3"/>
  <c r="K184" i="3" s="1"/>
  <c r="L184" i="3" s="1"/>
  <c r="H183" i="3"/>
  <c r="K183" i="3" s="1"/>
  <c r="L183" i="3" s="1"/>
  <c r="H182" i="3"/>
  <c r="I182" i="3" s="1"/>
  <c r="J182" i="3" s="1"/>
  <c r="H181" i="3"/>
  <c r="H180" i="3"/>
  <c r="K179" i="3"/>
  <c r="L179" i="3" s="1"/>
  <c r="H179" i="3"/>
  <c r="I179" i="3" s="1"/>
  <c r="H178" i="3"/>
  <c r="H177" i="3"/>
  <c r="K177" i="3" s="1"/>
  <c r="L177" i="3" s="1"/>
  <c r="I176" i="3"/>
  <c r="J176" i="3" s="1"/>
  <c r="H176" i="3"/>
  <c r="K176" i="3" s="1"/>
  <c r="L176" i="3" s="1"/>
  <c r="H175" i="3"/>
  <c r="K175" i="3" s="1"/>
  <c r="L175" i="3" s="1"/>
  <c r="K173" i="3"/>
  <c r="L173" i="3" s="1"/>
  <c r="H173" i="3"/>
  <c r="I173" i="3" s="1"/>
  <c r="J173" i="3" s="1"/>
  <c r="H172" i="3"/>
  <c r="H171" i="3"/>
  <c r="K171" i="3" s="1"/>
  <c r="L171" i="3" s="1"/>
  <c r="K170" i="3"/>
  <c r="L170" i="3" s="1"/>
  <c r="H170" i="3"/>
  <c r="H169" i="3"/>
  <c r="H168" i="3"/>
  <c r="K168" i="3" s="1"/>
  <c r="L168" i="3" s="1"/>
  <c r="H167" i="3"/>
  <c r="H166" i="3"/>
  <c r="K166" i="3" s="1"/>
  <c r="L166" i="3" s="1"/>
  <c r="H164" i="3"/>
  <c r="H163" i="3"/>
  <c r="I162" i="3"/>
  <c r="J162" i="3" s="1"/>
  <c r="H162" i="3"/>
  <c r="K162" i="3" s="1"/>
  <c r="L162" i="3" s="1"/>
  <c r="I161" i="3"/>
  <c r="J161" i="3" s="1"/>
  <c r="H161" i="3"/>
  <c r="K161" i="3" s="1"/>
  <c r="L161" i="3" s="1"/>
  <c r="H160" i="3"/>
  <c r="H159" i="3"/>
  <c r="K159" i="3" s="1"/>
  <c r="L159" i="3" s="1"/>
  <c r="K158" i="3"/>
  <c r="L158" i="3" s="1"/>
  <c r="I158" i="3"/>
  <c r="J158" i="3" s="1"/>
  <c r="H158" i="3"/>
  <c r="H156" i="3"/>
  <c r="K156" i="3" s="1"/>
  <c r="L156" i="3" s="1"/>
  <c r="K155" i="3"/>
  <c r="L155" i="3" s="1"/>
  <c r="H155" i="3"/>
  <c r="I155" i="3" s="1"/>
  <c r="J155" i="3" s="1"/>
  <c r="H154" i="3"/>
  <c r="I154" i="3" s="1"/>
  <c r="H153" i="3"/>
  <c r="I152" i="3"/>
  <c r="J152" i="3" s="1"/>
  <c r="H152" i="3"/>
  <c r="K152" i="3" s="1"/>
  <c r="L152" i="3" s="1"/>
  <c r="H151" i="3"/>
  <c r="H150" i="3"/>
  <c r="K150" i="3" s="1"/>
  <c r="L150" i="3" s="1"/>
  <c r="H148" i="3"/>
  <c r="H147" i="3"/>
  <c r="K147" i="3" s="1"/>
  <c r="L147" i="3" s="1"/>
  <c r="H146" i="3"/>
  <c r="H145" i="3"/>
  <c r="I145" i="3" s="1"/>
  <c r="I144" i="3"/>
  <c r="J144" i="3" s="1"/>
  <c r="H144" i="3"/>
  <c r="K144" i="3" s="1"/>
  <c r="L144" i="3" s="1"/>
  <c r="H143" i="3"/>
  <c r="H142" i="3"/>
  <c r="H140" i="3"/>
  <c r="K140" i="3" s="1"/>
  <c r="L140" i="3" s="1"/>
  <c r="I139" i="3"/>
  <c r="J139" i="3" s="1"/>
  <c r="H139" i="3"/>
  <c r="K139" i="3" s="1"/>
  <c r="L139" i="3" s="1"/>
  <c r="H138" i="3"/>
  <c r="K138" i="3" s="1"/>
  <c r="L138" i="3" s="1"/>
  <c r="K136" i="3"/>
  <c r="L136" i="3" s="1"/>
  <c r="H136" i="3"/>
  <c r="I136" i="3" s="1"/>
  <c r="J136" i="3" s="1"/>
  <c r="H135" i="3"/>
  <c r="I134" i="3"/>
  <c r="J134" i="3" s="1"/>
  <c r="H134" i="3"/>
  <c r="K134" i="3" s="1"/>
  <c r="L134" i="3" s="1"/>
  <c r="K133" i="3"/>
  <c r="L133" i="3" s="1"/>
  <c r="H133" i="3"/>
  <c r="I133" i="3" s="1"/>
  <c r="H132" i="3"/>
  <c r="H131" i="3"/>
  <c r="H130" i="3"/>
  <c r="I130" i="3" s="1"/>
  <c r="J130" i="3" s="1"/>
  <c r="H129" i="3"/>
  <c r="K129" i="3" s="1"/>
  <c r="L129" i="3" s="1"/>
  <c r="H128" i="3"/>
  <c r="H126" i="3"/>
  <c r="I126" i="3" s="1"/>
  <c r="I125" i="3"/>
  <c r="J125" i="3" s="1"/>
  <c r="H125" i="3"/>
  <c r="K125" i="3" s="1"/>
  <c r="L125" i="3" s="1"/>
  <c r="H124" i="3"/>
  <c r="H123" i="3"/>
  <c r="K123" i="3" s="1"/>
  <c r="L123" i="3" s="1"/>
  <c r="H122" i="3"/>
  <c r="I121" i="3"/>
  <c r="J121" i="3" s="1"/>
  <c r="H121" i="3"/>
  <c r="K121" i="3" s="1"/>
  <c r="L121" i="3" s="1"/>
  <c r="H120" i="3"/>
  <c r="K120" i="3" s="1"/>
  <c r="L120" i="3" s="1"/>
  <c r="H119" i="3"/>
  <c r="H118" i="3"/>
  <c r="H117" i="3"/>
  <c r="K117" i="3" s="1"/>
  <c r="L117" i="3" s="1"/>
  <c r="H116" i="3"/>
  <c r="H115" i="3"/>
  <c r="H114" i="3"/>
  <c r="H113" i="3"/>
  <c r="I113" i="3" s="1"/>
  <c r="J113" i="3" s="1"/>
  <c r="H112" i="3"/>
  <c r="K112" i="3" s="1"/>
  <c r="L112" i="3" s="1"/>
  <c r="H111" i="3"/>
  <c r="I110" i="3"/>
  <c r="H110" i="3"/>
  <c r="I109" i="3"/>
  <c r="J109" i="3" s="1"/>
  <c r="H109" i="3"/>
  <c r="K109" i="3" s="1"/>
  <c r="L109" i="3" s="1"/>
  <c r="K108" i="3"/>
  <c r="L108" i="3" s="1"/>
  <c r="J108" i="3"/>
  <c r="H108" i="3"/>
  <c r="I108" i="3" s="1"/>
  <c r="H106" i="3"/>
  <c r="K106" i="3" s="1"/>
  <c r="L106" i="3" s="1"/>
  <c r="H105" i="3"/>
  <c r="H104" i="3"/>
  <c r="H103" i="3"/>
  <c r="K103" i="3" s="1"/>
  <c r="L103" i="3" s="1"/>
  <c r="H101" i="3"/>
  <c r="I101" i="3" s="1"/>
  <c r="J101" i="3" s="1"/>
  <c r="H100" i="3"/>
  <c r="H99" i="3"/>
  <c r="K99" i="3" s="1"/>
  <c r="L99" i="3" s="1"/>
  <c r="H98" i="3"/>
  <c r="H97" i="3"/>
  <c r="H96" i="3"/>
  <c r="H95" i="3"/>
  <c r="K95" i="3" s="1"/>
  <c r="L95" i="3" s="1"/>
  <c r="H94" i="3"/>
  <c r="K94" i="3" s="1"/>
  <c r="L94" i="3" s="1"/>
  <c r="H93" i="3"/>
  <c r="I93" i="3" s="1"/>
  <c r="J93" i="3" s="1"/>
  <c r="H92" i="3"/>
  <c r="I92" i="3" s="1"/>
  <c r="H91" i="3"/>
  <c r="K90" i="3"/>
  <c r="L90" i="3" s="1"/>
  <c r="I90" i="3"/>
  <c r="H90" i="3"/>
  <c r="H89" i="3"/>
  <c r="K89" i="3" s="1"/>
  <c r="L89" i="3" s="1"/>
  <c r="H88" i="3"/>
  <c r="K87" i="3"/>
  <c r="L87" i="3" s="1"/>
  <c r="H87" i="3"/>
  <c r="I87" i="3" s="1"/>
  <c r="J87" i="3" s="1"/>
  <c r="H86" i="3"/>
  <c r="K86" i="3" s="1"/>
  <c r="L86" i="3" s="1"/>
  <c r="H85" i="3"/>
  <c r="H84" i="3"/>
  <c r="H83" i="3"/>
  <c r="H82" i="3"/>
  <c r="H81" i="3"/>
  <c r="H80" i="3"/>
  <c r="H79" i="3"/>
  <c r="H78" i="3"/>
  <c r="K78" i="3" s="1"/>
  <c r="L78" i="3" s="1"/>
  <c r="H77" i="3"/>
  <c r="H76" i="3"/>
  <c r="I76" i="3" s="1"/>
  <c r="H75" i="3"/>
  <c r="K74" i="3"/>
  <c r="L74" i="3" s="1"/>
  <c r="I74" i="3"/>
  <c r="J74" i="3" s="1"/>
  <c r="H74" i="3"/>
  <c r="H73" i="3"/>
  <c r="K73" i="3" s="1"/>
  <c r="L73" i="3" s="1"/>
  <c r="H72" i="3"/>
  <c r="H71" i="3"/>
  <c r="K71" i="3" s="1"/>
  <c r="L71" i="3" s="1"/>
  <c r="H69" i="3"/>
  <c r="K69" i="3" s="1"/>
  <c r="L69" i="3" s="1"/>
  <c r="H68" i="3"/>
  <c r="H67" i="3"/>
  <c r="H66" i="3"/>
  <c r="K66" i="3" s="1"/>
  <c r="L66" i="3" s="1"/>
  <c r="I65" i="3"/>
  <c r="J65" i="3" s="1"/>
  <c r="H65" i="3"/>
  <c r="K65" i="3" s="1"/>
  <c r="L65" i="3" s="1"/>
  <c r="K64" i="3"/>
  <c r="L64" i="3" s="1"/>
  <c r="H64" i="3"/>
  <c r="I64" i="3" s="1"/>
  <c r="H63" i="3"/>
  <c r="H62" i="3"/>
  <c r="K62" i="3" s="1"/>
  <c r="L62" i="3" s="1"/>
  <c r="H61" i="3"/>
  <c r="H60" i="3"/>
  <c r="H59" i="3"/>
  <c r="K59" i="3" s="1"/>
  <c r="L59" i="3" s="1"/>
  <c r="H58" i="3"/>
  <c r="K57" i="3"/>
  <c r="L57" i="3" s="1"/>
  <c r="H57" i="3"/>
  <c r="I57" i="3" s="1"/>
  <c r="H56" i="3"/>
  <c r="K56" i="3" s="1"/>
  <c r="L56" i="3" s="1"/>
  <c r="H55" i="3"/>
  <c r="H54" i="3"/>
  <c r="H53" i="3"/>
  <c r="H52" i="3"/>
  <c r="I52" i="3" s="1"/>
  <c r="J52" i="3" s="1"/>
  <c r="H51" i="3"/>
  <c r="K51" i="3" s="1"/>
  <c r="L51" i="3" s="1"/>
  <c r="I50" i="3"/>
  <c r="J50" i="3" s="1"/>
  <c r="H50" i="3"/>
  <c r="K50" i="3" s="1"/>
  <c r="L50" i="3" s="1"/>
  <c r="K49" i="3"/>
  <c r="L49" i="3" s="1"/>
  <c r="H49" i="3"/>
  <c r="H48" i="3"/>
  <c r="H47" i="3"/>
  <c r="H46" i="3"/>
  <c r="K46" i="3" s="1"/>
  <c r="L46" i="3" s="1"/>
  <c r="H45" i="3"/>
  <c r="H44" i="3"/>
  <c r="I44" i="3" s="1"/>
  <c r="J44" i="3" s="1"/>
  <c r="H43" i="3"/>
  <c r="H42" i="3"/>
  <c r="K42" i="3" s="1"/>
  <c r="L42" i="3" s="1"/>
  <c r="H41" i="3"/>
  <c r="I41" i="3" s="1"/>
  <c r="J41" i="3" s="1"/>
  <c r="K40" i="3"/>
  <c r="L40" i="3" s="1"/>
  <c r="H40" i="3"/>
  <c r="I40" i="3" s="1"/>
  <c r="H39" i="3"/>
  <c r="K39" i="3" s="1"/>
  <c r="L39" i="3" s="1"/>
  <c r="K38" i="3"/>
  <c r="L38" i="3" s="1"/>
  <c r="I38" i="3"/>
  <c r="H38" i="3"/>
  <c r="H37" i="3"/>
  <c r="H36" i="3"/>
  <c r="H35" i="3"/>
  <c r="K35" i="3" s="1"/>
  <c r="L35" i="3" s="1"/>
  <c r="I34" i="3"/>
  <c r="J34" i="3" s="1"/>
  <c r="H34" i="3"/>
  <c r="K34" i="3" s="1"/>
  <c r="L34" i="3" s="1"/>
  <c r="H33" i="3"/>
  <c r="I33" i="3" s="1"/>
  <c r="J33" i="3" s="1"/>
  <c r="K32" i="3"/>
  <c r="L32" i="3" s="1"/>
  <c r="H32" i="3"/>
  <c r="K31" i="3"/>
  <c r="L31" i="3" s="1"/>
  <c r="H31" i="3"/>
  <c r="H30" i="3"/>
  <c r="K30" i="3" s="1"/>
  <c r="L30" i="3" s="1"/>
  <c r="H29" i="3"/>
  <c r="H28" i="3"/>
  <c r="H27" i="3"/>
  <c r="H26" i="3"/>
  <c r="K26" i="3" s="1"/>
  <c r="L26" i="3" s="1"/>
  <c r="H25" i="3"/>
  <c r="K25" i="3" s="1"/>
  <c r="L25" i="3" s="1"/>
  <c r="H24" i="3"/>
  <c r="H23" i="3"/>
  <c r="K23" i="3" s="1"/>
  <c r="L23" i="3" s="1"/>
  <c r="H22" i="3"/>
  <c r="K22" i="3" s="1"/>
  <c r="L22" i="3" s="1"/>
  <c r="H21" i="3"/>
  <c r="H20" i="3"/>
  <c r="I20" i="3" s="1"/>
  <c r="J20" i="3" s="1"/>
  <c r="H19" i="3"/>
  <c r="K19" i="3" s="1"/>
  <c r="L19" i="3" s="1"/>
  <c r="H18" i="3"/>
  <c r="H17" i="3"/>
  <c r="H16" i="3"/>
  <c r="K16" i="3" s="1"/>
  <c r="L16" i="3" s="1"/>
  <c r="H15" i="3"/>
  <c r="K15" i="3" s="1"/>
  <c r="L15" i="3" s="1"/>
  <c r="H13" i="3"/>
  <c r="H12" i="3"/>
  <c r="K11" i="3"/>
  <c r="L11" i="3" s="1"/>
  <c r="H11" i="3"/>
  <c r="I11" i="3" s="1"/>
  <c r="J11" i="3" s="1"/>
  <c r="H10" i="3"/>
  <c r="H9" i="3"/>
  <c r="H8" i="3"/>
  <c r="K7" i="3"/>
  <c r="L7" i="3" s="1"/>
  <c r="H7" i="3"/>
  <c r="I7" i="3" s="1"/>
  <c r="H6" i="3"/>
  <c r="K6" i="3" s="1"/>
  <c r="L6" i="3" s="1"/>
  <c r="I5" i="3"/>
  <c r="J5" i="3" s="1"/>
  <c r="H5" i="3"/>
  <c r="K5" i="3" s="1"/>
  <c r="L5" i="3" s="1"/>
  <c r="H4" i="3"/>
  <c r="I42" i="3" l="1"/>
  <c r="J42" i="3" s="1"/>
  <c r="K52" i="3"/>
  <c r="L52" i="3" s="1"/>
  <c r="I66" i="3"/>
  <c r="J66" i="3" s="1"/>
  <c r="K113" i="3"/>
  <c r="L113" i="3" s="1"/>
  <c r="I255" i="3"/>
  <c r="J255" i="3" s="1"/>
  <c r="I363" i="3"/>
  <c r="J363" i="3" s="1"/>
  <c r="I454" i="3"/>
  <c r="J454" i="3" s="1"/>
  <c r="J461" i="3"/>
  <c r="I503" i="3"/>
  <c r="J503" i="3" s="1"/>
  <c r="K506" i="3"/>
  <c r="L506" i="3" s="1"/>
  <c r="I537" i="3"/>
  <c r="J537" i="3" s="1"/>
  <c r="I577" i="3"/>
  <c r="I597" i="3"/>
  <c r="K617" i="3"/>
  <c r="L617" i="3" s="1"/>
  <c r="I683" i="3"/>
  <c r="J683" i="3" s="1"/>
  <c r="K733" i="3"/>
  <c r="L733" i="3" s="1"/>
  <c r="I738" i="3"/>
  <c r="J738" i="3" s="1"/>
  <c r="K750" i="3"/>
  <c r="L750" i="3" s="1"/>
  <c r="K766" i="3"/>
  <c r="L766" i="3" s="1"/>
  <c r="I790" i="3"/>
  <c r="J790" i="3" s="1"/>
  <c r="I25" i="3"/>
  <c r="J25" i="3" s="1"/>
  <c r="I30" i="3"/>
  <c r="J30" i="3" s="1"/>
  <c r="K33" i="3"/>
  <c r="L33" i="3" s="1"/>
  <c r="I95" i="3"/>
  <c r="K20" i="3"/>
  <c r="L20" i="3" s="1"/>
  <c r="K101" i="3"/>
  <c r="L101" i="3" s="1"/>
  <c r="J133" i="3"/>
  <c r="I171" i="3"/>
  <c r="J171" i="3" s="1"/>
  <c r="K211" i="3"/>
  <c r="L211" i="3" s="1"/>
  <c r="I215" i="3"/>
  <c r="J215" i="3" s="1"/>
  <c r="I261" i="3"/>
  <c r="J261" i="3" s="1"/>
  <c r="I272" i="3"/>
  <c r="J272" i="3" s="1"/>
  <c r="I278" i="3"/>
  <c r="J278" i="3" s="1"/>
  <c r="I301" i="3"/>
  <c r="J301" i="3" s="1"/>
  <c r="K305" i="3"/>
  <c r="L305" i="3" s="1"/>
  <c r="I310" i="3"/>
  <c r="K406" i="3"/>
  <c r="L406" i="3" s="1"/>
  <c r="K461" i="3"/>
  <c r="L461" i="3" s="1"/>
  <c r="J514" i="3"/>
  <c r="J597" i="3"/>
  <c r="I638" i="3"/>
  <c r="J638" i="3" s="1"/>
  <c r="K797" i="3"/>
  <c r="L797" i="3" s="1"/>
  <c r="I26" i="3"/>
  <c r="J26" i="3" s="1"/>
  <c r="I223" i="3"/>
  <c r="J223" i="3" s="1"/>
  <c r="I253" i="3"/>
  <c r="J253" i="3" s="1"/>
  <c r="I285" i="3"/>
  <c r="J285" i="3" s="1"/>
  <c r="I302" i="3"/>
  <c r="J302" i="3" s="1"/>
  <c r="K339" i="3"/>
  <c r="L339" i="3" s="1"/>
  <c r="K403" i="3"/>
  <c r="L403" i="3" s="1"/>
  <c r="I446" i="3"/>
  <c r="K457" i="3"/>
  <c r="L457" i="3" s="1"/>
  <c r="I462" i="3"/>
  <c r="J462" i="3" s="1"/>
  <c r="I499" i="3"/>
  <c r="J499" i="3" s="1"/>
  <c r="I538" i="3"/>
  <c r="J538" i="3" s="1"/>
  <c r="K545" i="3"/>
  <c r="L545" i="3" s="1"/>
  <c r="I594" i="3"/>
  <c r="I628" i="3"/>
  <c r="J628" i="3" s="1"/>
  <c r="I633" i="3"/>
  <c r="J633" i="3" s="1"/>
  <c r="I639" i="3"/>
  <c r="J679" i="3"/>
  <c r="K707" i="3"/>
  <c r="L707" i="3" s="1"/>
  <c r="I712" i="3"/>
  <c r="J712" i="3" s="1"/>
  <c r="J724" i="3"/>
  <c r="J730" i="3"/>
  <c r="J639" i="3"/>
  <c r="K712" i="3"/>
  <c r="L712" i="3" s="1"/>
  <c r="I746" i="3"/>
  <c r="J758" i="3"/>
  <c r="I763" i="3"/>
  <c r="J763" i="3" s="1"/>
  <c r="J774" i="3"/>
  <c r="I780" i="3"/>
  <c r="J780" i="3" s="1"/>
  <c r="K130" i="3"/>
  <c r="L130" i="3" s="1"/>
  <c r="I214" i="3"/>
  <c r="J214" i="3" s="1"/>
  <c r="I232" i="3"/>
  <c r="J232" i="3" s="1"/>
  <c r="I264" i="3"/>
  <c r="I286" i="3"/>
  <c r="J286" i="3" s="1"/>
  <c r="I293" i="3"/>
  <c r="J293" i="3" s="1"/>
  <c r="I322" i="3"/>
  <c r="J322" i="3" s="1"/>
  <c r="I381" i="3"/>
  <c r="K390" i="3"/>
  <c r="L390" i="3" s="1"/>
  <c r="I453" i="3"/>
  <c r="K478" i="3"/>
  <c r="L478" i="3" s="1"/>
  <c r="I482" i="3"/>
  <c r="I511" i="3"/>
  <c r="J511" i="3" s="1"/>
  <c r="K566" i="3"/>
  <c r="L566" i="3" s="1"/>
  <c r="I576" i="3"/>
  <c r="J576" i="3" s="1"/>
  <c r="I580" i="3"/>
  <c r="I606" i="3"/>
  <c r="I46" i="3"/>
  <c r="J46" i="3" s="1"/>
  <c r="I62" i="3"/>
  <c r="J62" i="3" s="1"/>
  <c r="I71" i="3"/>
  <c r="J71" i="3" s="1"/>
  <c r="K93" i="3"/>
  <c r="L93" i="3" s="1"/>
  <c r="I117" i="3"/>
  <c r="J117" i="3" s="1"/>
  <c r="K41" i="3"/>
  <c r="L41" i="3" s="1"/>
  <c r="I51" i="3"/>
  <c r="J51" i="3" s="1"/>
  <c r="J57" i="3"/>
  <c r="I99" i="3"/>
  <c r="J99" i="3" s="1"/>
  <c r="K209" i="3"/>
  <c r="L209" i="3" s="1"/>
  <c r="K225" i="3"/>
  <c r="L225" i="3" s="1"/>
  <c r="I281" i="3"/>
  <c r="J281" i="3" s="1"/>
  <c r="K308" i="3"/>
  <c r="L308" i="3" s="1"/>
  <c r="I367" i="3"/>
  <c r="J367" i="3" s="1"/>
  <c r="I405" i="3"/>
  <c r="J405" i="3" s="1"/>
  <c r="K415" i="3"/>
  <c r="L415" i="3" s="1"/>
  <c r="K432" i="3"/>
  <c r="L432" i="3" s="1"/>
  <c r="J448" i="3"/>
  <c r="J453" i="3"/>
  <c r="I495" i="3"/>
  <c r="J495" i="3" s="1"/>
  <c r="I572" i="3"/>
  <c r="J572" i="3" s="1"/>
  <c r="J580" i="3"/>
  <c r="I602" i="3"/>
  <c r="J602" i="3" s="1"/>
  <c r="J606" i="3"/>
  <c r="J629" i="3"/>
  <c r="I692" i="3"/>
  <c r="I775" i="3"/>
  <c r="K54" i="3"/>
  <c r="L54" i="3" s="1"/>
  <c r="I54" i="3"/>
  <c r="J54" i="3" s="1"/>
  <c r="I60" i="3"/>
  <c r="J60" i="3" s="1"/>
  <c r="K60" i="3"/>
  <c r="L60" i="3" s="1"/>
  <c r="I787" i="3"/>
  <c r="J787" i="3" s="1"/>
  <c r="K787" i="3"/>
  <c r="L787" i="3" s="1"/>
  <c r="K8" i="3"/>
  <c r="L8" i="3" s="1"/>
  <c r="I8" i="3"/>
  <c r="J8" i="3" s="1"/>
  <c r="I549" i="3"/>
  <c r="J549" i="3" s="1"/>
  <c r="K549" i="3"/>
  <c r="L549" i="3" s="1"/>
  <c r="K667" i="3"/>
  <c r="L667" i="3" s="1"/>
  <c r="I667" i="3"/>
  <c r="I682" i="3"/>
  <c r="J682" i="3" s="1"/>
  <c r="K682" i="3"/>
  <c r="L682" i="3" s="1"/>
  <c r="K759" i="3"/>
  <c r="L759" i="3" s="1"/>
  <c r="I759" i="3"/>
  <c r="K9" i="3"/>
  <c r="L9" i="3" s="1"/>
  <c r="I9" i="3"/>
  <c r="J9" i="3" s="1"/>
  <c r="I36" i="3"/>
  <c r="J36" i="3" s="1"/>
  <c r="K36" i="3"/>
  <c r="L36" i="3" s="1"/>
  <c r="I128" i="3"/>
  <c r="J128" i="3" s="1"/>
  <c r="K128" i="3"/>
  <c r="L128" i="3" s="1"/>
  <c r="K248" i="3"/>
  <c r="L248" i="3" s="1"/>
  <c r="I248" i="3"/>
  <c r="J248" i="3" s="1"/>
  <c r="I148" i="3"/>
  <c r="J148" i="3"/>
  <c r="K148" i="3"/>
  <c r="L148" i="3" s="1"/>
  <c r="K231" i="3"/>
  <c r="L231" i="3" s="1"/>
  <c r="I231" i="3"/>
  <c r="J231" i="3" s="1"/>
  <c r="K18" i="3"/>
  <c r="L18" i="3" s="1"/>
  <c r="I18" i="3"/>
  <c r="J18" i="3" s="1"/>
  <c r="I85" i="3"/>
  <c r="J85" i="3" s="1"/>
  <c r="K85" i="3"/>
  <c r="L85" i="3" s="1"/>
  <c r="K441" i="3"/>
  <c r="L441" i="3" s="1"/>
  <c r="I441" i="3"/>
  <c r="J441" i="3" s="1"/>
  <c r="K486" i="3"/>
  <c r="L486" i="3" s="1"/>
  <c r="I486" i="3"/>
  <c r="J486" i="3" s="1"/>
  <c r="I347" i="3"/>
  <c r="J347" i="3" s="1"/>
  <c r="K347" i="3"/>
  <c r="L347" i="3" s="1"/>
  <c r="I366" i="3"/>
  <c r="J366" i="3" s="1"/>
  <c r="K366" i="3"/>
  <c r="L366" i="3" s="1"/>
  <c r="K397" i="3"/>
  <c r="L397" i="3" s="1"/>
  <c r="I397" i="3"/>
  <c r="J397" i="3" s="1"/>
  <c r="I275" i="3"/>
  <c r="J275" i="3" s="1"/>
  <c r="K275" i="3"/>
  <c r="L275" i="3" s="1"/>
  <c r="I398" i="3"/>
  <c r="J398" i="3" s="1"/>
  <c r="K398" i="3"/>
  <c r="L398" i="3" s="1"/>
  <c r="K91" i="3"/>
  <c r="L91" i="3" s="1"/>
  <c r="I91" i="3"/>
  <c r="J91" i="3" s="1"/>
  <c r="K219" i="3"/>
  <c r="L219" i="3" s="1"/>
  <c r="K330" i="3"/>
  <c r="L330" i="3" s="1"/>
  <c r="I330" i="3"/>
  <c r="J330" i="3" s="1"/>
  <c r="I721" i="3"/>
  <c r="J721" i="3" s="1"/>
  <c r="K721" i="3"/>
  <c r="L721" i="3" s="1"/>
  <c r="K17" i="3"/>
  <c r="L17" i="3" s="1"/>
  <c r="I17" i="3"/>
  <c r="J17" i="3" s="1"/>
  <c r="I22" i="3"/>
  <c r="J22" i="3" s="1"/>
  <c r="K44" i="3"/>
  <c r="L44" i="3" s="1"/>
  <c r="I49" i="3"/>
  <c r="J49" i="3" s="1"/>
  <c r="K79" i="3"/>
  <c r="L79" i="3" s="1"/>
  <c r="I79" i="3"/>
  <c r="J79" i="3" s="1"/>
  <c r="I124" i="3"/>
  <c r="J124" i="3" s="1"/>
  <c r="K124" i="3"/>
  <c r="L124" i="3" s="1"/>
  <c r="K180" i="3"/>
  <c r="L180" i="3" s="1"/>
  <c r="I180" i="3"/>
  <c r="J180" i="3" s="1"/>
  <c r="I191" i="3"/>
  <c r="J191" i="3" s="1"/>
  <c r="K191" i="3"/>
  <c r="L191" i="3" s="1"/>
  <c r="K198" i="3"/>
  <c r="L198" i="3" s="1"/>
  <c r="I198" i="3"/>
  <c r="J198" i="3" s="1"/>
  <c r="I219" i="3"/>
  <c r="J219" i="3" s="1"/>
  <c r="I238" i="3"/>
  <c r="J238" i="3" s="1"/>
  <c r="K238" i="3"/>
  <c r="L238" i="3" s="1"/>
  <c r="K289" i="3"/>
  <c r="L289" i="3" s="1"/>
  <c r="I289" i="3"/>
  <c r="J289" i="3" s="1"/>
  <c r="K343" i="3"/>
  <c r="L343" i="3" s="1"/>
  <c r="I343" i="3"/>
  <c r="J343" i="3" s="1"/>
  <c r="K392" i="3"/>
  <c r="L392" i="3" s="1"/>
  <c r="I392" i="3"/>
  <c r="J392" i="3" s="1"/>
  <c r="J444" i="3"/>
  <c r="I444" i="3"/>
  <c r="I557" i="3"/>
  <c r="J557" i="3" s="1"/>
  <c r="K557" i="3"/>
  <c r="L557" i="3" s="1"/>
  <c r="I239" i="3"/>
  <c r="J239" i="3" s="1"/>
  <c r="K239" i="3"/>
  <c r="L239" i="3" s="1"/>
  <c r="I267" i="3"/>
  <c r="J267" i="3" s="1"/>
  <c r="K267" i="3"/>
  <c r="L267" i="3" s="1"/>
  <c r="I284" i="3"/>
  <c r="J284" i="3" s="1"/>
  <c r="K284" i="3"/>
  <c r="L284" i="3" s="1"/>
  <c r="K470" i="3"/>
  <c r="L470" i="3" s="1"/>
  <c r="I470" i="3"/>
  <c r="J470" i="3" s="1"/>
  <c r="K767" i="3"/>
  <c r="L767" i="3" s="1"/>
  <c r="I767" i="3"/>
  <c r="I68" i="3"/>
  <c r="J68" i="3" s="1"/>
  <c r="K68" i="3"/>
  <c r="L68" i="3" s="1"/>
  <c r="I200" i="3"/>
  <c r="J200" i="3" s="1"/>
  <c r="K200" i="3"/>
  <c r="L200" i="3" s="1"/>
  <c r="K268" i="3"/>
  <c r="L268" i="3" s="1"/>
  <c r="I268" i="3"/>
  <c r="J268" i="3" s="1"/>
  <c r="I325" i="3"/>
  <c r="J325" i="3" s="1"/>
  <c r="K325" i="3"/>
  <c r="L325" i="3" s="1"/>
  <c r="K438" i="3"/>
  <c r="L438" i="3" s="1"/>
  <c r="I438" i="3"/>
  <c r="J438" i="3" s="1"/>
  <c r="I656" i="3"/>
  <c r="J656" i="3" s="1"/>
  <c r="K656" i="3"/>
  <c r="L656" i="3" s="1"/>
  <c r="K717" i="3"/>
  <c r="L717" i="3" s="1"/>
  <c r="I717" i="3"/>
  <c r="J717" i="3" s="1"/>
  <c r="I28" i="3"/>
  <c r="J28" i="3" s="1"/>
  <c r="K28" i="3"/>
  <c r="L28" i="3" s="1"/>
  <c r="K24" i="3"/>
  <c r="L24" i="3" s="1"/>
  <c r="I24" i="3"/>
  <c r="J24" i="3" s="1"/>
  <c r="K82" i="3"/>
  <c r="L82" i="3" s="1"/>
  <c r="I82" i="3"/>
  <c r="J82" i="3" s="1"/>
  <c r="K182" i="3"/>
  <c r="L182" i="3" s="1"/>
  <c r="I188" i="3"/>
  <c r="J188" i="3" s="1"/>
  <c r="I194" i="3"/>
  <c r="J194" i="3" s="1"/>
  <c r="I222" i="3"/>
  <c r="J222" i="3" s="1"/>
  <c r="K222" i="3"/>
  <c r="L222" i="3" s="1"/>
  <c r="I227" i="3"/>
  <c r="J227" i="3" s="1"/>
  <c r="K227" i="3"/>
  <c r="L227" i="3" s="1"/>
  <c r="K326" i="3"/>
  <c r="L326" i="3" s="1"/>
  <c r="I326" i="3"/>
  <c r="J326" i="3" s="1"/>
  <c r="K395" i="3"/>
  <c r="L395" i="3" s="1"/>
  <c r="I395" i="3"/>
  <c r="J395" i="3" s="1"/>
  <c r="I502" i="3"/>
  <c r="J502" i="3" s="1"/>
  <c r="K512" i="3"/>
  <c r="L512" i="3" s="1"/>
  <c r="I512" i="3"/>
  <c r="J512" i="3" s="1"/>
  <c r="I523" i="3"/>
  <c r="J523" i="3" s="1"/>
  <c r="K523" i="3"/>
  <c r="L523" i="3" s="1"/>
  <c r="I585" i="3"/>
  <c r="J585" i="3" s="1"/>
  <c r="K585" i="3"/>
  <c r="L585" i="3" s="1"/>
  <c r="K13" i="3"/>
  <c r="L13" i="3" s="1"/>
  <c r="I13" i="3"/>
  <c r="J13" i="3" s="1"/>
  <c r="I116" i="3"/>
  <c r="J116" i="3" s="1"/>
  <c r="K116" i="3"/>
  <c r="L116" i="3" s="1"/>
  <c r="I146" i="3"/>
  <c r="J146" i="3" s="1"/>
  <c r="K146" i="3"/>
  <c r="L146" i="3" s="1"/>
  <c r="K153" i="3"/>
  <c r="L153" i="3" s="1"/>
  <c r="I153" i="3"/>
  <c r="J153" i="3" s="1"/>
  <c r="I164" i="3"/>
  <c r="J164" i="3" s="1"/>
  <c r="K164" i="3"/>
  <c r="L164" i="3" s="1"/>
  <c r="K188" i="3"/>
  <c r="L188" i="3" s="1"/>
  <c r="I207" i="3"/>
  <c r="J207" i="3" s="1"/>
  <c r="K408" i="3"/>
  <c r="L408" i="3" s="1"/>
  <c r="I408" i="3"/>
  <c r="J408" i="3" s="1"/>
  <c r="I429" i="3"/>
  <c r="J429" i="3" s="1"/>
  <c r="K429" i="3"/>
  <c r="L429" i="3" s="1"/>
  <c r="J95" i="3"/>
  <c r="I111" i="3"/>
  <c r="J111" i="3" s="1"/>
  <c r="K111" i="3"/>
  <c r="L111" i="3" s="1"/>
  <c r="I170" i="3"/>
  <c r="J170" i="3" s="1"/>
  <c r="K206" i="3"/>
  <c r="L206" i="3" s="1"/>
  <c r="I206" i="3"/>
  <c r="J206" i="3" s="1"/>
  <c r="I263" i="3"/>
  <c r="K263" i="3"/>
  <c r="L263" i="3" s="1"/>
  <c r="I300" i="3"/>
  <c r="J300" i="3" s="1"/>
  <c r="K300" i="3"/>
  <c r="L300" i="3" s="1"/>
  <c r="K309" i="3"/>
  <c r="L309" i="3" s="1"/>
  <c r="I309" i="3"/>
  <c r="J309" i="3" s="1"/>
  <c r="I317" i="3"/>
  <c r="J317" i="3"/>
  <c r="K317" i="3"/>
  <c r="L317" i="3" s="1"/>
  <c r="K410" i="3"/>
  <c r="L410" i="3" s="1"/>
  <c r="I410" i="3"/>
  <c r="J410" i="3" s="1"/>
  <c r="K430" i="3"/>
  <c r="L430" i="3" s="1"/>
  <c r="I430" i="3"/>
  <c r="J430" i="3" s="1"/>
  <c r="K449" i="3"/>
  <c r="L449" i="3" s="1"/>
  <c r="I449" i="3"/>
  <c r="J449" i="3" s="1"/>
  <c r="K474" i="3"/>
  <c r="L474" i="3" s="1"/>
  <c r="I474" i="3"/>
  <c r="J474" i="3" s="1"/>
  <c r="I524" i="3"/>
  <c r="J524" i="3" s="1"/>
  <c r="K524" i="3"/>
  <c r="L524" i="3" s="1"/>
  <c r="I541" i="3"/>
  <c r="J541" i="3" s="1"/>
  <c r="K541" i="3"/>
  <c r="L541" i="3" s="1"/>
  <c r="I559" i="3"/>
  <c r="J559" i="3" s="1"/>
  <c r="I699" i="3"/>
  <c r="J699" i="3" s="1"/>
  <c r="K699" i="3"/>
  <c r="L699" i="3" s="1"/>
  <c r="K318" i="3"/>
  <c r="L318" i="3" s="1"/>
  <c r="I318" i="3"/>
  <c r="J318" i="3" s="1"/>
  <c r="I342" i="3"/>
  <c r="J342" i="3"/>
  <c r="K342" i="3"/>
  <c r="L342" i="3" s="1"/>
  <c r="K359" i="3"/>
  <c r="L359" i="3" s="1"/>
  <c r="I359" i="3"/>
  <c r="J359" i="3" s="1"/>
  <c r="K384" i="3"/>
  <c r="L384" i="3" s="1"/>
  <c r="I384" i="3"/>
  <c r="J384" i="3" s="1"/>
  <c r="K394" i="3"/>
  <c r="L394" i="3" s="1"/>
  <c r="I394" i="3"/>
  <c r="J394" i="3" s="1"/>
  <c r="K421" i="3"/>
  <c r="L421" i="3" s="1"/>
  <c r="I421" i="3"/>
  <c r="J421" i="3" s="1"/>
  <c r="I440" i="3"/>
  <c r="J440" i="3" s="1"/>
  <c r="K440" i="3"/>
  <c r="L440" i="3" s="1"/>
  <c r="K463" i="3"/>
  <c r="L463" i="3" s="1"/>
  <c r="I463" i="3"/>
  <c r="I548" i="3"/>
  <c r="K548" i="3"/>
  <c r="L548" i="3" s="1"/>
  <c r="J548" i="3"/>
  <c r="K570" i="3"/>
  <c r="L570" i="3" s="1"/>
  <c r="I570" i="3"/>
  <c r="J570" i="3" s="1"/>
  <c r="I575" i="3"/>
  <c r="J575" i="3" s="1"/>
  <c r="K575" i="3"/>
  <c r="L575" i="3" s="1"/>
  <c r="K661" i="3"/>
  <c r="L661" i="3" s="1"/>
  <c r="I661" i="3"/>
  <c r="J661" i="3" s="1"/>
  <c r="K700" i="3"/>
  <c r="L700" i="3" s="1"/>
  <c r="I700" i="3"/>
  <c r="J700" i="3" s="1"/>
  <c r="K755" i="3"/>
  <c r="L755" i="3" s="1"/>
  <c r="I755" i="3"/>
  <c r="J755" i="3" s="1"/>
  <c r="I355" i="3"/>
  <c r="J355" i="3" s="1"/>
  <c r="K355" i="3"/>
  <c r="L355" i="3" s="1"/>
  <c r="K373" i="3"/>
  <c r="L373" i="3" s="1"/>
  <c r="I373" i="3"/>
  <c r="K380" i="3"/>
  <c r="L380" i="3" s="1"/>
  <c r="I380" i="3"/>
  <c r="J380" i="3" s="1"/>
  <c r="K418" i="3"/>
  <c r="L418" i="3" s="1"/>
  <c r="I418" i="3"/>
  <c r="J418" i="3" s="1"/>
  <c r="I465" i="3"/>
  <c r="J465" i="3"/>
  <c r="I532" i="3"/>
  <c r="J532" i="3" s="1"/>
  <c r="K532" i="3"/>
  <c r="L532" i="3" s="1"/>
  <c r="K561" i="3"/>
  <c r="L561" i="3" s="1"/>
  <c r="I561" i="3"/>
  <c r="J561" i="3" s="1"/>
  <c r="K605" i="3"/>
  <c r="L605" i="3" s="1"/>
  <c r="I605" i="3"/>
  <c r="J605" i="3" s="1"/>
  <c r="J38" i="3"/>
  <c r="K58" i="3"/>
  <c r="L58" i="3" s="1"/>
  <c r="I58" i="3"/>
  <c r="J58" i="3" s="1"/>
  <c r="I119" i="3"/>
  <c r="J119" i="3" s="1"/>
  <c r="K119" i="3"/>
  <c r="L119" i="3" s="1"/>
  <c r="I143" i="3"/>
  <c r="J143" i="3" s="1"/>
  <c r="K143" i="3"/>
  <c r="L143" i="3" s="1"/>
  <c r="I233" i="3"/>
  <c r="J233" i="3" s="1"/>
  <c r="I292" i="3"/>
  <c r="J292" i="3" s="1"/>
  <c r="K292" i="3"/>
  <c r="L292" i="3" s="1"/>
  <c r="K350" i="3"/>
  <c r="L350" i="3" s="1"/>
  <c r="J381" i="3"/>
  <c r="K386" i="3"/>
  <c r="L386" i="3" s="1"/>
  <c r="I386" i="3"/>
  <c r="J386" i="3" s="1"/>
  <c r="J452" i="3"/>
  <c r="K465" i="3"/>
  <c r="L465" i="3" s="1"/>
  <c r="I533" i="3"/>
  <c r="J533" i="3" s="1"/>
  <c r="K533" i="3"/>
  <c r="L533" i="3" s="1"/>
  <c r="I551" i="3"/>
  <c r="J551" i="3" s="1"/>
  <c r="K563" i="3"/>
  <c r="L563" i="3" s="1"/>
  <c r="I563" i="3"/>
  <c r="I601" i="3"/>
  <c r="J601" i="3" s="1"/>
  <c r="K601" i="3"/>
  <c r="L601" i="3" s="1"/>
  <c r="K671" i="3"/>
  <c r="L671" i="3" s="1"/>
  <c r="I671" i="3"/>
  <c r="J671" i="3" s="1"/>
  <c r="I741" i="3"/>
  <c r="J741" i="3" s="1"/>
  <c r="K741" i="3"/>
  <c r="L741" i="3" s="1"/>
  <c r="I77" i="3"/>
  <c r="J77" i="3" s="1"/>
  <c r="K77" i="3"/>
  <c r="L77" i="3" s="1"/>
  <c r="K83" i="3"/>
  <c r="L83" i="3" s="1"/>
  <c r="I83" i="3"/>
  <c r="J83" i="3" s="1"/>
  <c r="I98" i="3"/>
  <c r="J98" i="3" s="1"/>
  <c r="K98" i="3"/>
  <c r="L98" i="3" s="1"/>
  <c r="K104" i="3"/>
  <c r="L104" i="3" s="1"/>
  <c r="I104" i="3"/>
  <c r="J104" i="3" s="1"/>
  <c r="I167" i="3"/>
  <c r="J167" i="3" s="1"/>
  <c r="K167" i="3"/>
  <c r="L167" i="3" s="1"/>
  <c r="J197" i="3"/>
  <c r="K197" i="3"/>
  <c r="L197" i="3" s="1"/>
  <c r="I313" i="3"/>
  <c r="J313" i="3" s="1"/>
  <c r="K313" i="3"/>
  <c r="L313" i="3" s="1"/>
  <c r="J428" i="3"/>
  <c r="K428" i="3"/>
  <c r="L428" i="3" s="1"/>
  <c r="K452" i="3"/>
  <c r="L452" i="3" s="1"/>
  <c r="K466" i="3"/>
  <c r="L466" i="3" s="1"/>
  <c r="I466" i="3"/>
  <c r="J466" i="3" s="1"/>
  <c r="K551" i="3"/>
  <c r="L551" i="3" s="1"/>
  <c r="J563" i="3"/>
  <c r="K596" i="3"/>
  <c r="L596" i="3" s="1"/>
  <c r="I596" i="3"/>
  <c r="J596" i="3" s="1"/>
  <c r="J611" i="3"/>
  <c r="I646" i="3"/>
  <c r="J646" i="3" s="1"/>
  <c r="K646" i="3"/>
  <c r="L646" i="3" s="1"/>
  <c r="I665" i="3"/>
  <c r="J665" i="3" s="1"/>
  <c r="K665" i="3"/>
  <c r="L665" i="3" s="1"/>
  <c r="K371" i="3"/>
  <c r="L371" i="3" s="1"/>
  <c r="I371" i="3"/>
  <c r="J371" i="3" s="1"/>
  <c r="I382" i="3"/>
  <c r="J382" i="3" s="1"/>
  <c r="K382" i="3"/>
  <c r="L382" i="3" s="1"/>
  <c r="K400" i="3"/>
  <c r="L400" i="3" s="1"/>
  <c r="I400" i="3"/>
  <c r="J400" i="3" s="1"/>
  <c r="I424" i="3"/>
  <c r="J424" i="3" s="1"/>
  <c r="K424" i="3"/>
  <c r="L424" i="3" s="1"/>
  <c r="K433" i="3"/>
  <c r="L433" i="3" s="1"/>
  <c r="I433" i="3"/>
  <c r="J433" i="3" s="1"/>
  <c r="K458" i="3"/>
  <c r="L458" i="3" s="1"/>
  <c r="I458" i="3"/>
  <c r="J458" i="3" s="1"/>
  <c r="K471" i="3"/>
  <c r="L471" i="3" s="1"/>
  <c r="I471" i="3"/>
  <c r="I636" i="3"/>
  <c r="J636" i="3" s="1"/>
  <c r="K636" i="3"/>
  <c r="L636" i="3" s="1"/>
  <c r="I778" i="3"/>
  <c r="J778" i="3" s="1"/>
  <c r="K778" i="3"/>
  <c r="L778" i="3" s="1"/>
  <c r="K402" i="3"/>
  <c r="L402" i="3" s="1"/>
  <c r="I402" i="3"/>
  <c r="J402" i="3" s="1"/>
  <c r="K425" i="3"/>
  <c r="L425" i="3" s="1"/>
  <c r="J425" i="3"/>
  <c r="I473" i="3"/>
  <c r="J473" i="3" s="1"/>
  <c r="K473" i="3"/>
  <c r="L473" i="3" s="1"/>
  <c r="K579" i="3"/>
  <c r="L579" i="3" s="1"/>
  <c r="J579" i="3"/>
  <c r="I579" i="3"/>
  <c r="I627" i="3"/>
  <c r="J627" i="3" s="1"/>
  <c r="K627" i="3"/>
  <c r="L627" i="3" s="1"/>
  <c r="K696" i="3"/>
  <c r="L696" i="3" s="1"/>
  <c r="J696" i="3"/>
  <c r="K75" i="3"/>
  <c r="L75" i="3" s="1"/>
  <c r="I75" i="3"/>
  <c r="J75" i="3" s="1"/>
  <c r="J90" i="3"/>
  <c r="J179" i="3"/>
  <c r="K189" i="3"/>
  <c r="L189" i="3" s="1"/>
  <c r="I189" i="3"/>
  <c r="J189" i="3" s="1"/>
  <c r="I258" i="3"/>
  <c r="J258" i="3" s="1"/>
  <c r="K258" i="3"/>
  <c r="L258" i="3" s="1"/>
  <c r="J264" i="3"/>
  <c r="J310" i="3"/>
  <c r="I469" i="3"/>
  <c r="J469" i="3" s="1"/>
  <c r="K469" i="3"/>
  <c r="L469" i="3" s="1"/>
  <c r="I540" i="3"/>
  <c r="J540" i="3" s="1"/>
  <c r="K540" i="3"/>
  <c r="L540" i="3" s="1"/>
  <c r="J554" i="3"/>
  <c r="J589" i="3"/>
  <c r="J593" i="3"/>
  <c r="K614" i="3"/>
  <c r="L614" i="3" s="1"/>
  <c r="J614" i="3"/>
  <c r="K793" i="3"/>
  <c r="L793" i="3" s="1"/>
  <c r="I793" i="3"/>
  <c r="J793" i="3" s="1"/>
  <c r="J568" i="3"/>
  <c r="J594" i="3"/>
  <c r="J746" i="3"/>
  <c r="K774" i="3"/>
  <c r="L774" i="3" s="1"/>
  <c r="J784" i="3"/>
  <c r="I799" i="3"/>
  <c r="J799" i="3" s="1"/>
  <c r="I546" i="3"/>
  <c r="J546" i="3" s="1"/>
  <c r="J577" i="3"/>
  <c r="I584" i="3"/>
  <c r="J584" i="3" s="1"/>
  <c r="I603" i="3"/>
  <c r="J603" i="3" s="1"/>
  <c r="J707" i="3"/>
  <c r="K724" i="3"/>
  <c r="L724" i="3" s="1"/>
  <c r="K142" i="3"/>
  <c r="L142" i="3" s="1"/>
  <c r="I142" i="3"/>
  <c r="J142" i="3" s="1"/>
  <c r="I409" i="3"/>
  <c r="J409" i="3" s="1"/>
  <c r="K409" i="3"/>
  <c r="L409" i="3" s="1"/>
  <c r="K172" i="3"/>
  <c r="L172" i="3" s="1"/>
  <c r="J172" i="3"/>
  <c r="I172" i="3"/>
  <c r="K496" i="3"/>
  <c r="L496" i="3" s="1"/>
  <c r="J496" i="3"/>
  <c r="I496" i="3"/>
  <c r="K10" i="3"/>
  <c r="L10" i="3" s="1"/>
  <c r="I10" i="3"/>
  <c r="J10" i="3" s="1"/>
  <c r="K27" i="3"/>
  <c r="L27" i="3" s="1"/>
  <c r="I27" i="3"/>
  <c r="J27" i="3" s="1"/>
  <c r="K63" i="3"/>
  <c r="L63" i="3" s="1"/>
  <c r="I63" i="3"/>
  <c r="J63" i="3" s="1"/>
  <c r="K118" i="3"/>
  <c r="L118" i="3" s="1"/>
  <c r="I118" i="3"/>
  <c r="J118" i="3" s="1"/>
  <c r="K72" i="3"/>
  <c r="L72" i="3" s="1"/>
  <c r="J72" i="3"/>
  <c r="I72" i="3"/>
  <c r="K43" i="3"/>
  <c r="L43" i="3" s="1"/>
  <c r="I43" i="3"/>
  <c r="J43" i="3" s="1"/>
  <c r="I115" i="3"/>
  <c r="J115" i="3" s="1"/>
  <c r="K115" i="3"/>
  <c r="L115" i="3" s="1"/>
  <c r="K216" i="3"/>
  <c r="L216" i="3" s="1"/>
  <c r="I243" i="3"/>
  <c r="J243" i="3" s="1"/>
  <c r="K243" i="3"/>
  <c r="L243" i="3" s="1"/>
  <c r="K247" i="3"/>
  <c r="L247" i="3" s="1"/>
  <c r="I247" i="3"/>
  <c r="J247" i="3" s="1"/>
  <c r="K84" i="3"/>
  <c r="L84" i="3" s="1"/>
  <c r="I84" i="3"/>
  <c r="J84" i="3" s="1"/>
  <c r="K186" i="3"/>
  <c r="L186" i="3" s="1"/>
  <c r="J186" i="3"/>
  <c r="I186" i="3"/>
  <c r="K213" i="3"/>
  <c r="L213" i="3" s="1"/>
  <c r="I213" i="3"/>
  <c r="J213" i="3" s="1"/>
  <c r="I216" i="3"/>
  <c r="J216" i="3" s="1"/>
  <c r="K323" i="3"/>
  <c r="L323" i="3" s="1"/>
  <c r="J323" i="3"/>
  <c r="I323" i="3"/>
  <c r="K12" i="3"/>
  <c r="L12" i="3" s="1"/>
  <c r="I12" i="3"/>
  <c r="J12" i="3" s="1"/>
  <c r="K48" i="3"/>
  <c r="L48" i="3" s="1"/>
  <c r="I48" i="3"/>
  <c r="J48" i="3" s="1"/>
  <c r="I81" i="3"/>
  <c r="J81" i="3" s="1"/>
  <c r="K81" i="3"/>
  <c r="L81" i="3" s="1"/>
  <c r="K237" i="3"/>
  <c r="L237" i="3" s="1"/>
  <c r="I237" i="3"/>
  <c r="J237" i="3" s="1"/>
  <c r="K29" i="3"/>
  <c r="L29" i="3" s="1"/>
  <c r="I29" i="3"/>
  <c r="J29" i="3" s="1"/>
  <c r="K55" i="3"/>
  <c r="L55" i="3" s="1"/>
  <c r="J55" i="3"/>
  <c r="I55" i="3"/>
  <c r="K45" i="3"/>
  <c r="L45" i="3" s="1"/>
  <c r="I45" i="3"/>
  <c r="J45" i="3" s="1"/>
  <c r="K105" i="3"/>
  <c r="L105" i="3" s="1"/>
  <c r="I105" i="3"/>
  <c r="J105" i="3" s="1"/>
  <c r="K145" i="3"/>
  <c r="L145" i="3" s="1"/>
  <c r="J145" i="3"/>
  <c r="K53" i="3"/>
  <c r="L53" i="3" s="1"/>
  <c r="I53" i="3"/>
  <c r="J53" i="3" s="1"/>
  <c r="K169" i="3"/>
  <c r="L169" i="3" s="1"/>
  <c r="I169" i="3"/>
  <c r="J169" i="3" s="1"/>
  <c r="K199" i="3"/>
  <c r="L199" i="3" s="1"/>
  <c r="K265" i="3"/>
  <c r="L265" i="3" s="1"/>
  <c r="I265" i="3"/>
  <c r="J265" i="3" s="1"/>
  <c r="K349" i="3"/>
  <c r="L349" i="3" s="1"/>
  <c r="J349" i="3"/>
  <c r="I349" i="3"/>
  <c r="I460" i="3"/>
  <c r="J460" i="3" s="1"/>
  <c r="I6" i="3"/>
  <c r="J6" i="3" s="1"/>
  <c r="I16" i="3"/>
  <c r="J16" i="3" s="1"/>
  <c r="I23" i="3"/>
  <c r="J23" i="3" s="1"/>
  <c r="I32" i="3"/>
  <c r="J32" i="3" s="1"/>
  <c r="I39" i="3"/>
  <c r="J39" i="3" s="1"/>
  <c r="I56" i="3"/>
  <c r="J56" i="3" s="1"/>
  <c r="K61" i="3"/>
  <c r="L61" i="3" s="1"/>
  <c r="I61" i="3"/>
  <c r="J61" i="3" s="1"/>
  <c r="J64" i="3"/>
  <c r="I73" i="3"/>
  <c r="J73" i="3" s="1"/>
  <c r="K76" i="3"/>
  <c r="L76" i="3" s="1"/>
  <c r="J76" i="3"/>
  <c r="K96" i="3"/>
  <c r="L96" i="3" s="1"/>
  <c r="I96" i="3"/>
  <c r="J96" i="3" s="1"/>
  <c r="I106" i="3"/>
  <c r="J106" i="3" s="1"/>
  <c r="K110" i="3"/>
  <c r="L110" i="3" s="1"/>
  <c r="J110" i="3"/>
  <c r="K131" i="3"/>
  <c r="L131" i="3" s="1"/>
  <c r="I131" i="3"/>
  <c r="J131" i="3" s="1"/>
  <c r="K154" i="3"/>
  <c r="L154" i="3" s="1"/>
  <c r="J154" i="3"/>
  <c r="K196" i="3"/>
  <c r="L196" i="3" s="1"/>
  <c r="J196" i="3"/>
  <c r="I196" i="3"/>
  <c r="I199" i="3"/>
  <c r="J199" i="3" s="1"/>
  <c r="K224" i="3"/>
  <c r="L224" i="3" s="1"/>
  <c r="J224" i="3"/>
  <c r="K245" i="3"/>
  <c r="L245" i="3" s="1"/>
  <c r="J245" i="3"/>
  <c r="I254" i="3"/>
  <c r="J254" i="3" s="1"/>
  <c r="K460" i="3"/>
  <c r="L460" i="3" s="1"/>
  <c r="K151" i="3"/>
  <c r="L151" i="3" s="1"/>
  <c r="J151" i="3"/>
  <c r="I151" i="3"/>
  <c r="K181" i="3"/>
  <c r="L181" i="3" s="1"/>
  <c r="K221" i="3"/>
  <c r="L221" i="3" s="1"/>
  <c r="I221" i="3"/>
  <c r="J221" i="3" s="1"/>
  <c r="K235" i="3"/>
  <c r="L235" i="3" s="1"/>
  <c r="K4" i="3"/>
  <c r="L4" i="3" s="1"/>
  <c r="I4" i="3"/>
  <c r="J4" i="3" s="1"/>
  <c r="K21" i="3"/>
  <c r="L21" i="3" s="1"/>
  <c r="I21" i="3"/>
  <c r="J21" i="3" s="1"/>
  <c r="K37" i="3"/>
  <c r="L37" i="3" s="1"/>
  <c r="I37" i="3"/>
  <c r="J37" i="3" s="1"/>
  <c r="I59" i="3"/>
  <c r="K67" i="3"/>
  <c r="L67" i="3" s="1"/>
  <c r="K88" i="3"/>
  <c r="L88" i="3" s="1"/>
  <c r="I88" i="3"/>
  <c r="J88" i="3" s="1"/>
  <c r="I97" i="3"/>
  <c r="J97" i="3" s="1"/>
  <c r="K100" i="3"/>
  <c r="L100" i="3" s="1"/>
  <c r="K122" i="3"/>
  <c r="L122" i="3" s="1"/>
  <c r="I122" i="3"/>
  <c r="J122" i="3" s="1"/>
  <c r="I132" i="3"/>
  <c r="J132" i="3" s="1"/>
  <c r="K135" i="3"/>
  <c r="L135" i="3" s="1"/>
  <c r="K178" i="3"/>
  <c r="L178" i="3" s="1"/>
  <c r="I178" i="3"/>
  <c r="J178" i="3" s="1"/>
  <c r="I181" i="3"/>
  <c r="J181" i="3" s="1"/>
  <c r="K208" i="3"/>
  <c r="L208" i="3" s="1"/>
  <c r="I235" i="3"/>
  <c r="J235" i="3" s="1"/>
  <c r="K252" i="3"/>
  <c r="L252" i="3" s="1"/>
  <c r="K399" i="3"/>
  <c r="L399" i="3" s="1"/>
  <c r="J399" i="3"/>
  <c r="I399" i="3"/>
  <c r="J7" i="3"/>
  <c r="I19" i="3"/>
  <c r="J19" i="3" s="1"/>
  <c r="I35" i="3"/>
  <c r="J35" i="3" s="1"/>
  <c r="J40" i="3"/>
  <c r="J59" i="3"/>
  <c r="I67" i="3"/>
  <c r="J67" i="3" s="1"/>
  <c r="K97" i="3"/>
  <c r="L97" i="3" s="1"/>
  <c r="I100" i="3"/>
  <c r="J100" i="3" s="1"/>
  <c r="K132" i="3"/>
  <c r="L132" i="3" s="1"/>
  <c r="I135" i="3"/>
  <c r="J135" i="3" s="1"/>
  <c r="K163" i="3"/>
  <c r="L163" i="3" s="1"/>
  <c r="K205" i="3"/>
  <c r="L205" i="3" s="1"/>
  <c r="I205" i="3"/>
  <c r="J205" i="3" s="1"/>
  <c r="I208" i="3"/>
  <c r="J208" i="3" s="1"/>
  <c r="I252" i="3"/>
  <c r="J252" i="3" s="1"/>
  <c r="K360" i="3"/>
  <c r="L360" i="3" s="1"/>
  <c r="I360" i="3"/>
  <c r="J360" i="3" s="1"/>
  <c r="I15" i="3"/>
  <c r="J15" i="3" s="1"/>
  <c r="I31" i="3"/>
  <c r="J31" i="3" s="1"/>
  <c r="K47" i="3"/>
  <c r="L47" i="3" s="1"/>
  <c r="I47" i="3"/>
  <c r="J47" i="3" s="1"/>
  <c r="K80" i="3"/>
  <c r="L80" i="3" s="1"/>
  <c r="I80" i="3"/>
  <c r="J80" i="3" s="1"/>
  <c r="I89" i="3"/>
  <c r="J89" i="3" s="1"/>
  <c r="K92" i="3"/>
  <c r="L92" i="3" s="1"/>
  <c r="J92" i="3"/>
  <c r="K114" i="3"/>
  <c r="L114" i="3" s="1"/>
  <c r="J114" i="3"/>
  <c r="I114" i="3"/>
  <c r="I123" i="3"/>
  <c r="J123" i="3" s="1"/>
  <c r="K126" i="3"/>
  <c r="L126" i="3" s="1"/>
  <c r="J126" i="3"/>
  <c r="K160" i="3"/>
  <c r="L160" i="3" s="1"/>
  <c r="I160" i="3"/>
  <c r="J160" i="3" s="1"/>
  <c r="I163" i="3"/>
  <c r="J163" i="3" s="1"/>
  <c r="K190" i="3"/>
  <c r="L190" i="3" s="1"/>
  <c r="J190" i="3"/>
  <c r="K230" i="3"/>
  <c r="L230" i="3" s="1"/>
  <c r="I230" i="3"/>
  <c r="J230" i="3" s="1"/>
  <c r="K327" i="3"/>
  <c r="L327" i="3" s="1"/>
  <c r="I327" i="3"/>
  <c r="J327" i="3" s="1"/>
  <c r="I324" i="3"/>
  <c r="J324" i="3" s="1"/>
  <c r="K340" i="3"/>
  <c r="L340" i="3" s="1"/>
  <c r="I340" i="3"/>
  <c r="J340" i="3" s="1"/>
  <c r="K376" i="3"/>
  <c r="L376" i="3" s="1"/>
  <c r="I393" i="3"/>
  <c r="J393" i="3" s="1"/>
  <c r="K488" i="3"/>
  <c r="L488" i="3" s="1"/>
  <c r="I488" i="3"/>
  <c r="J488" i="3" s="1"/>
  <c r="I69" i="3"/>
  <c r="J69" i="3" s="1"/>
  <c r="I78" i="3"/>
  <c r="J78" i="3" s="1"/>
  <c r="I86" i="3"/>
  <c r="J86" i="3" s="1"/>
  <c r="I94" i="3"/>
  <c r="J94" i="3" s="1"/>
  <c r="I103" i="3"/>
  <c r="J103" i="3" s="1"/>
  <c r="I112" i="3"/>
  <c r="J112" i="3" s="1"/>
  <c r="I120" i="3"/>
  <c r="J120" i="3" s="1"/>
  <c r="I129" i="3"/>
  <c r="J129" i="3" s="1"/>
  <c r="I138" i="3"/>
  <c r="J138" i="3" s="1"/>
  <c r="I147" i="3"/>
  <c r="J147" i="3" s="1"/>
  <c r="I156" i="3"/>
  <c r="J156" i="3" s="1"/>
  <c r="I166" i="3"/>
  <c r="J166" i="3" s="1"/>
  <c r="I175" i="3"/>
  <c r="J175" i="3" s="1"/>
  <c r="I183" i="3"/>
  <c r="J183" i="3" s="1"/>
  <c r="I193" i="3"/>
  <c r="J193" i="3" s="1"/>
  <c r="I201" i="3"/>
  <c r="J201" i="3" s="1"/>
  <c r="I210" i="3"/>
  <c r="J210" i="3" s="1"/>
  <c r="I218" i="3"/>
  <c r="J218" i="3" s="1"/>
  <c r="I226" i="3"/>
  <c r="J226" i="3" s="1"/>
  <c r="J263" i="3"/>
  <c r="K273" i="3"/>
  <c r="L273" i="3" s="1"/>
  <c r="I273" i="3"/>
  <c r="J273" i="3" s="1"/>
  <c r="K282" i="3"/>
  <c r="L282" i="3" s="1"/>
  <c r="I282" i="3"/>
  <c r="J282" i="3" s="1"/>
  <c r="K290" i="3"/>
  <c r="L290" i="3" s="1"/>
  <c r="I290" i="3"/>
  <c r="J290" i="3" s="1"/>
  <c r="K298" i="3"/>
  <c r="L298" i="3" s="1"/>
  <c r="I298" i="3"/>
  <c r="J298" i="3" s="1"/>
  <c r="K306" i="3"/>
  <c r="L306" i="3" s="1"/>
  <c r="I306" i="3"/>
  <c r="J306" i="3" s="1"/>
  <c r="K314" i="3"/>
  <c r="L314" i="3" s="1"/>
  <c r="J314" i="3"/>
  <c r="I314" i="3"/>
  <c r="K324" i="3"/>
  <c r="L324" i="3" s="1"/>
  <c r="K344" i="3"/>
  <c r="L344" i="3" s="1"/>
  <c r="J344" i="3"/>
  <c r="K357" i="3"/>
  <c r="L357" i="3" s="1"/>
  <c r="I357" i="3"/>
  <c r="J357" i="3" s="1"/>
  <c r="K368" i="3"/>
  <c r="L368" i="3" s="1"/>
  <c r="J368" i="3"/>
  <c r="I376" i="3"/>
  <c r="J376" i="3" s="1"/>
  <c r="K383" i="3"/>
  <c r="L383" i="3" s="1"/>
  <c r="J383" i="3"/>
  <c r="K393" i="3"/>
  <c r="L393" i="3" s="1"/>
  <c r="J419" i="3"/>
  <c r="I419" i="3"/>
  <c r="I489" i="3"/>
  <c r="J489" i="3" s="1"/>
  <c r="K489" i="3"/>
  <c r="L489" i="3" s="1"/>
  <c r="K257" i="3"/>
  <c r="L257" i="3" s="1"/>
  <c r="K319" i="3"/>
  <c r="L319" i="3" s="1"/>
  <c r="I341" i="3"/>
  <c r="J341" i="3" s="1"/>
  <c r="K407" i="3"/>
  <c r="L407" i="3" s="1"/>
  <c r="I140" i="3"/>
  <c r="I150" i="3"/>
  <c r="J150" i="3" s="1"/>
  <c r="I159" i="3"/>
  <c r="J159" i="3" s="1"/>
  <c r="I168" i="3"/>
  <c r="I177" i="3"/>
  <c r="J177" i="3" s="1"/>
  <c r="I185" i="3"/>
  <c r="J185" i="3" s="1"/>
  <c r="I195" i="3"/>
  <c r="J195" i="3" s="1"/>
  <c r="I204" i="3"/>
  <c r="I212" i="3"/>
  <c r="I220" i="3"/>
  <c r="J220" i="3" s="1"/>
  <c r="I229" i="3"/>
  <c r="J229" i="3" s="1"/>
  <c r="J234" i="3"/>
  <c r="I236" i="3"/>
  <c r="J236" i="3" s="1"/>
  <c r="I244" i="3"/>
  <c r="J244" i="3" s="1"/>
  <c r="J251" i="3"/>
  <c r="I257" i="3"/>
  <c r="J257" i="3" s="1"/>
  <c r="I266" i="3"/>
  <c r="J266" i="3" s="1"/>
  <c r="K271" i="3"/>
  <c r="L271" i="3" s="1"/>
  <c r="I271" i="3"/>
  <c r="J271" i="3" s="1"/>
  <c r="K280" i="3"/>
  <c r="L280" i="3" s="1"/>
  <c r="I280" i="3"/>
  <c r="J280" i="3" s="1"/>
  <c r="K288" i="3"/>
  <c r="L288" i="3" s="1"/>
  <c r="I288" i="3"/>
  <c r="J288" i="3" s="1"/>
  <c r="K296" i="3"/>
  <c r="L296" i="3" s="1"/>
  <c r="I296" i="3"/>
  <c r="J296" i="3" s="1"/>
  <c r="K304" i="3"/>
  <c r="L304" i="3" s="1"/>
  <c r="I304" i="3"/>
  <c r="J304" i="3" s="1"/>
  <c r="K312" i="3"/>
  <c r="L312" i="3" s="1"/>
  <c r="I312" i="3"/>
  <c r="I316" i="3"/>
  <c r="J316" i="3" s="1"/>
  <c r="I319" i="3"/>
  <c r="J319" i="3" s="1"/>
  <c r="K331" i="3"/>
  <c r="L331" i="3" s="1"/>
  <c r="I331" i="3"/>
  <c r="J331" i="3" s="1"/>
  <c r="K341" i="3"/>
  <c r="L341" i="3" s="1"/>
  <c r="K365" i="3"/>
  <c r="L365" i="3" s="1"/>
  <c r="I365" i="3"/>
  <c r="J365" i="3" s="1"/>
  <c r="I401" i="3"/>
  <c r="J401" i="3" s="1"/>
  <c r="I407" i="3"/>
  <c r="J407" i="3" s="1"/>
  <c r="J468" i="3"/>
  <c r="I468" i="3"/>
  <c r="K604" i="3"/>
  <c r="L604" i="3" s="1"/>
  <c r="J604" i="3"/>
  <c r="I604" i="3"/>
  <c r="K607" i="3"/>
  <c r="L607" i="3" s="1"/>
  <c r="I607" i="3"/>
  <c r="J607" i="3" s="1"/>
  <c r="J140" i="3"/>
  <c r="J168" i="3"/>
  <c r="J204" i="3"/>
  <c r="J212" i="3"/>
  <c r="K234" i="3"/>
  <c r="L234" i="3" s="1"/>
  <c r="I246" i="3"/>
  <c r="J246" i="3" s="1"/>
  <c r="K251" i="3"/>
  <c r="L251" i="3" s="1"/>
  <c r="K266" i="3"/>
  <c r="L266" i="3" s="1"/>
  <c r="I274" i="3"/>
  <c r="J274" i="3" s="1"/>
  <c r="I283" i="3"/>
  <c r="J283" i="3" s="1"/>
  <c r="I291" i="3"/>
  <c r="J291" i="3" s="1"/>
  <c r="I299" i="3"/>
  <c r="J299" i="3" s="1"/>
  <c r="I307" i="3"/>
  <c r="J307" i="3" s="1"/>
  <c r="J312" i="3"/>
  <c r="K316" i="3"/>
  <c r="L316" i="3" s="1"/>
  <c r="K336" i="3"/>
  <c r="L336" i="3" s="1"/>
  <c r="J336" i="3"/>
  <c r="K378" i="3"/>
  <c r="L378" i="3" s="1"/>
  <c r="I378" i="3"/>
  <c r="J378" i="3" s="1"/>
  <c r="K391" i="3"/>
  <c r="L391" i="3" s="1"/>
  <c r="J391" i="3"/>
  <c r="K401" i="3"/>
  <c r="L401" i="3" s="1"/>
  <c r="K468" i="3"/>
  <c r="L468" i="3" s="1"/>
  <c r="K481" i="3"/>
  <c r="L481" i="3" s="1"/>
  <c r="I481" i="3"/>
  <c r="J481" i="3" s="1"/>
  <c r="I262" i="3"/>
  <c r="J262" i="3" s="1"/>
  <c r="I332" i="3"/>
  <c r="J332" i="3" s="1"/>
  <c r="K352" i="3"/>
  <c r="L352" i="3" s="1"/>
  <c r="J352" i="3"/>
  <c r="I374" i="3"/>
  <c r="J374" i="3" s="1"/>
  <c r="K374" i="3"/>
  <c r="L374" i="3" s="1"/>
  <c r="J385" i="3"/>
  <c r="I385" i="3"/>
  <c r="K417" i="3"/>
  <c r="L417" i="3" s="1"/>
  <c r="J417" i="3"/>
  <c r="K426" i="3"/>
  <c r="L426" i="3" s="1"/>
  <c r="J426" i="3"/>
  <c r="I426" i="3"/>
  <c r="K504" i="3"/>
  <c r="L504" i="3" s="1"/>
  <c r="J504" i="3"/>
  <c r="I497" i="3"/>
  <c r="J497" i="3" s="1"/>
  <c r="K497" i="3"/>
  <c r="L497" i="3" s="1"/>
  <c r="K522" i="3"/>
  <c r="L522" i="3" s="1"/>
  <c r="I556" i="3"/>
  <c r="J556" i="3" s="1"/>
  <c r="K556" i="3"/>
  <c r="L556" i="3" s="1"/>
  <c r="I321" i="3"/>
  <c r="J321" i="3" s="1"/>
  <c r="I329" i="3"/>
  <c r="J329" i="3" s="1"/>
  <c r="I338" i="3"/>
  <c r="J338" i="3" s="1"/>
  <c r="I346" i="3"/>
  <c r="J346" i="3" s="1"/>
  <c r="I354" i="3"/>
  <c r="J354" i="3" s="1"/>
  <c r="I362" i="3"/>
  <c r="J362" i="3" s="1"/>
  <c r="I370" i="3"/>
  <c r="J370" i="3" s="1"/>
  <c r="K431" i="3"/>
  <c r="L431" i="3" s="1"/>
  <c r="I431" i="3"/>
  <c r="J431" i="3" s="1"/>
  <c r="K434" i="3"/>
  <c r="L434" i="3" s="1"/>
  <c r="J434" i="3"/>
  <c r="I490" i="3"/>
  <c r="J490" i="3" s="1"/>
  <c r="K490" i="3"/>
  <c r="L490" i="3" s="1"/>
  <c r="I510" i="3"/>
  <c r="J510" i="3" s="1"/>
  <c r="K510" i="3"/>
  <c r="L510" i="3" s="1"/>
  <c r="K518" i="3"/>
  <c r="L518" i="3" s="1"/>
  <c r="I518" i="3"/>
  <c r="J518" i="3" s="1"/>
  <c r="I522" i="3"/>
  <c r="J522" i="3" s="1"/>
  <c r="I574" i="3"/>
  <c r="J574" i="3" s="1"/>
  <c r="K574" i="3"/>
  <c r="L574" i="3" s="1"/>
  <c r="K388" i="3"/>
  <c r="L388" i="3" s="1"/>
  <c r="K396" i="3"/>
  <c r="L396" i="3" s="1"/>
  <c r="K404" i="3"/>
  <c r="L404" i="3" s="1"/>
  <c r="K413" i="3"/>
  <c r="L413" i="3" s="1"/>
  <c r="K422" i="3"/>
  <c r="L422" i="3" s="1"/>
  <c r="I427" i="3"/>
  <c r="J427" i="3" s="1"/>
  <c r="K439" i="3"/>
  <c r="L439" i="3" s="1"/>
  <c r="I439" i="3"/>
  <c r="J439" i="3" s="1"/>
  <c r="K442" i="3"/>
  <c r="L442" i="3" s="1"/>
  <c r="K472" i="3"/>
  <c r="L472" i="3" s="1"/>
  <c r="I472" i="3"/>
  <c r="J472" i="3" s="1"/>
  <c r="K476" i="3"/>
  <c r="L476" i="3" s="1"/>
  <c r="I498" i="3"/>
  <c r="K498" i="3"/>
  <c r="L498" i="3" s="1"/>
  <c r="J498" i="3"/>
  <c r="K539" i="3"/>
  <c r="L539" i="3" s="1"/>
  <c r="I348" i="3"/>
  <c r="J348" i="3" s="1"/>
  <c r="I356" i="3"/>
  <c r="J356" i="3" s="1"/>
  <c r="I364" i="3"/>
  <c r="J364" i="3" s="1"/>
  <c r="J373" i="3"/>
  <c r="I375" i="3"/>
  <c r="J375" i="3" s="1"/>
  <c r="I388" i="3"/>
  <c r="J388" i="3" s="1"/>
  <c r="I396" i="3"/>
  <c r="J396" i="3" s="1"/>
  <c r="I404" i="3"/>
  <c r="J404" i="3" s="1"/>
  <c r="I413" i="3"/>
  <c r="J413" i="3" s="1"/>
  <c r="I422" i="3"/>
  <c r="J422" i="3" s="1"/>
  <c r="K427" i="3"/>
  <c r="L427" i="3" s="1"/>
  <c r="I435" i="3"/>
  <c r="J435" i="3" s="1"/>
  <c r="I442" i="3"/>
  <c r="J442" i="3" s="1"/>
  <c r="K447" i="3"/>
  <c r="L447" i="3" s="1"/>
  <c r="I447" i="3"/>
  <c r="J447" i="3" s="1"/>
  <c r="K450" i="3"/>
  <c r="L450" i="3" s="1"/>
  <c r="I476" i="3"/>
  <c r="J476" i="3" s="1"/>
  <c r="K483" i="3"/>
  <c r="L483" i="3" s="1"/>
  <c r="J527" i="3"/>
  <c r="I527" i="3"/>
  <c r="K527" i="3"/>
  <c r="L527" i="3" s="1"/>
  <c r="K535" i="3"/>
  <c r="L535" i="3" s="1"/>
  <c r="I535" i="3"/>
  <c r="J535" i="3" s="1"/>
  <c r="I539" i="3"/>
  <c r="J539" i="3" s="1"/>
  <c r="K634" i="3"/>
  <c r="L634" i="3" s="1"/>
  <c r="I634" i="3"/>
  <c r="J634" i="3" s="1"/>
  <c r="I270" i="3"/>
  <c r="J270" i="3" s="1"/>
  <c r="I279" i="3"/>
  <c r="J279" i="3" s="1"/>
  <c r="I287" i="3"/>
  <c r="J287" i="3" s="1"/>
  <c r="I295" i="3"/>
  <c r="J295" i="3" s="1"/>
  <c r="I303" i="3"/>
  <c r="J303" i="3" s="1"/>
  <c r="I311" i="3"/>
  <c r="J311" i="3" s="1"/>
  <c r="I320" i="3"/>
  <c r="J320" i="3" s="1"/>
  <c r="I328" i="3"/>
  <c r="J328" i="3" s="1"/>
  <c r="I337" i="3"/>
  <c r="J337" i="3" s="1"/>
  <c r="I345" i="3"/>
  <c r="J345" i="3" s="1"/>
  <c r="I353" i="3"/>
  <c r="J353" i="3" s="1"/>
  <c r="I361" i="3"/>
  <c r="J361" i="3" s="1"/>
  <c r="I369" i="3"/>
  <c r="J369" i="3" s="1"/>
  <c r="I377" i="3"/>
  <c r="J377" i="3" s="1"/>
  <c r="K435" i="3"/>
  <c r="L435" i="3" s="1"/>
  <c r="I443" i="3"/>
  <c r="J443" i="3" s="1"/>
  <c r="I450" i="3"/>
  <c r="J450" i="3" s="1"/>
  <c r="K456" i="3"/>
  <c r="L456" i="3" s="1"/>
  <c r="I456" i="3"/>
  <c r="J456" i="3" s="1"/>
  <c r="K459" i="3"/>
  <c r="L459" i="3" s="1"/>
  <c r="K464" i="3"/>
  <c r="L464" i="3" s="1"/>
  <c r="I464" i="3"/>
  <c r="J464" i="3" s="1"/>
  <c r="K467" i="3"/>
  <c r="L467" i="3" s="1"/>
  <c r="I477" i="3"/>
  <c r="J477" i="3" s="1"/>
  <c r="I483" i="3"/>
  <c r="J483" i="3" s="1"/>
  <c r="K492" i="3"/>
  <c r="L492" i="3" s="1"/>
  <c r="I582" i="3"/>
  <c r="J582" i="3" s="1"/>
  <c r="K377" i="3"/>
  <c r="L377" i="3" s="1"/>
  <c r="K443" i="3"/>
  <c r="L443" i="3" s="1"/>
  <c r="I451" i="3"/>
  <c r="J451" i="3" s="1"/>
  <c r="I459" i="3"/>
  <c r="J459" i="3" s="1"/>
  <c r="I467" i="3"/>
  <c r="J467" i="3" s="1"/>
  <c r="K477" i="3"/>
  <c r="L477" i="3" s="1"/>
  <c r="I492" i="3"/>
  <c r="J492" i="3" s="1"/>
  <c r="J500" i="3"/>
  <c r="K500" i="3"/>
  <c r="L500" i="3" s="1"/>
  <c r="I544" i="3"/>
  <c r="J544" i="3" s="1"/>
  <c r="K544" i="3"/>
  <c r="L544" i="3" s="1"/>
  <c r="I565" i="3"/>
  <c r="J565" i="3" s="1"/>
  <c r="K565" i="3"/>
  <c r="L565" i="3" s="1"/>
  <c r="K582" i="3"/>
  <c r="L582" i="3" s="1"/>
  <c r="K595" i="3"/>
  <c r="L595" i="3" s="1"/>
  <c r="I595" i="3"/>
  <c r="J595" i="3" s="1"/>
  <c r="K599" i="3"/>
  <c r="L599" i="3" s="1"/>
  <c r="K620" i="3"/>
  <c r="L620" i="3" s="1"/>
  <c r="K684" i="3"/>
  <c r="L684" i="3" s="1"/>
  <c r="K727" i="3"/>
  <c r="L727" i="3" s="1"/>
  <c r="K760" i="3"/>
  <c r="L760" i="3" s="1"/>
  <c r="J760" i="3"/>
  <c r="I507" i="3"/>
  <c r="J507" i="3" s="1"/>
  <c r="I525" i="3"/>
  <c r="J525" i="3" s="1"/>
  <c r="I542" i="3"/>
  <c r="I599" i="3"/>
  <c r="J599" i="3" s="1"/>
  <c r="I620" i="3"/>
  <c r="J620" i="3" s="1"/>
  <c r="I684" i="3"/>
  <c r="J684" i="3" s="1"/>
  <c r="K697" i="3"/>
  <c r="L697" i="3" s="1"/>
  <c r="I697" i="3"/>
  <c r="J697" i="3" s="1"/>
  <c r="I727" i="3"/>
  <c r="J727" i="3" s="1"/>
  <c r="I760" i="3"/>
  <c r="K795" i="3"/>
  <c r="L795" i="3" s="1"/>
  <c r="J795" i="3"/>
  <c r="J484" i="3"/>
  <c r="J493" i="3"/>
  <c r="J501" i="3"/>
  <c r="K513" i="3"/>
  <c r="L513" i="3" s="1"/>
  <c r="J513" i="3"/>
  <c r="K531" i="3"/>
  <c r="L531" i="3" s="1"/>
  <c r="J531" i="3"/>
  <c r="J542" i="3"/>
  <c r="K547" i="3"/>
  <c r="L547" i="3" s="1"/>
  <c r="J547" i="3"/>
  <c r="K552" i="3"/>
  <c r="L552" i="3" s="1"/>
  <c r="I552" i="3"/>
  <c r="J552" i="3" s="1"/>
  <c r="K586" i="3"/>
  <c r="L586" i="3" s="1"/>
  <c r="I586" i="3"/>
  <c r="J586" i="3" s="1"/>
  <c r="K590" i="3"/>
  <c r="L590" i="3" s="1"/>
  <c r="J590" i="3"/>
  <c r="K644" i="3"/>
  <c r="L644" i="3" s="1"/>
  <c r="I644" i="3"/>
  <c r="J644" i="3" s="1"/>
  <c r="I681" i="3"/>
  <c r="J681" i="3" s="1"/>
  <c r="K681" i="3"/>
  <c r="L681" i="3" s="1"/>
  <c r="I519" i="3"/>
  <c r="J519" i="3" s="1"/>
  <c r="I536" i="3"/>
  <c r="J536" i="3" s="1"/>
  <c r="K560" i="3"/>
  <c r="L560" i="3" s="1"/>
  <c r="I560" i="3"/>
  <c r="J560" i="3" s="1"/>
  <c r="K578" i="3"/>
  <c r="L578" i="3" s="1"/>
  <c r="I578" i="3"/>
  <c r="J578" i="3" s="1"/>
  <c r="K715" i="3"/>
  <c r="L715" i="3" s="1"/>
  <c r="J715" i="3"/>
  <c r="I715" i="3"/>
  <c r="K748" i="3"/>
  <c r="L748" i="3" s="1"/>
  <c r="I748" i="3"/>
  <c r="J748" i="3" s="1"/>
  <c r="K782" i="3"/>
  <c r="L782" i="3" s="1"/>
  <c r="I782" i="3"/>
  <c r="J782" i="3" s="1"/>
  <c r="J446" i="3"/>
  <c r="J463" i="3"/>
  <c r="J471" i="3"/>
  <c r="K480" i="3"/>
  <c r="L480" i="3" s="1"/>
  <c r="J482" i="3"/>
  <c r="K484" i="3"/>
  <c r="L484" i="3" s="1"/>
  <c r="J491" i="3"/>
  <c r="K493" i="3"/>
  <c r="L493" i="3" s="1"/>
  <c r="K501" i="3"/>
  <c r="L501" i="3" s="1"/>
  <c r="I509" i="3"/>
  <c r="J509" i="3" s="1"/>
  <c r="K519" i="3"/>
  <c r="L519" i="3" s="1"/>
  <c r="I526" i="3"/>
  <c r="J526" i="3" s="1"/>
  <c r="K536" i="3"/>
  <c r="L536" i="3" s="1"/>
  <c r="I543" i="3"/>
  <c r="J543" i="3" s="1"/>
  <c r="I550" i="3"/>
  <c r="J550" i="3" s="1"/>
  <c r="K555" i="3"/>
  <c r="L555" i="3" s="1"/>
  <c r="K569" i="3"/>
  <c r="L569" i="3" s="1"/>
  <c r="I569" i="3"/>
  <c r="J569" i="3" s="1"/>
  <c r="K581" i="3"/>
  <c r="L581" i="3" s="1"/>
  <c r="K612" i="3"/>
  <c r="L612" i="3" s="1"/>
  <c r="J612" i="3"/>
  <c r="I612" i="3"/>
  <c r="K615" i="3"/>
  <c r="L615" i="3" s="1"/>
  <c r="K625" i="3"/>
  <c r="L625" i="3" s="1"/>
  <c r="I625" i="3"/>
  <c r="J625" i="3" s="1"/>
  <c r="K509" i="3"/>
  <c r="L509" i="3" s="1"/>
  <c r="I516" i="3"/>
  <c r="J516" i="3" s="1"/>
  <c r="K526" i="3"/>
  <c r="L526" i="3" s="1"/>
  <c r="I534" i="3"/>
  <c r="J534" i="3" s="1"/>
  <c r="K543" i="3"/>
  <c r="L543" i="3" s="1"/>
  <c r="I555" i="3"/>
  <c r="J555" i="3" s="1"/>
  <c r="I558" i="3"/>
  <c r="J558" i="3" s="1"/>
  <c r="K564" i="3"/>
  <c r="L564" i="3" s="1"/>
  <c r="J564" i="3"/>
  <c r="K573" i="3"/>
  <c r="L573" i="3" s="1"/>
  <c r="J573" i="3"/>
  <c r="I581" i="3"/>
  <c r="J581" i="3" s="1"/>
  <c r="I615" i="3"/>
  <c r="J615" i="3" s="1"/>
  <c r="K653" i="3"/>
  <c r="L653" i="3" s="1"/>
  <c r="I653" i="3"/>
  <c r="J653" i="3" s="1"/>
  <c r="K658" i="3"/>
  <c r="L658" i="3" s="1"/>
  <c r="I658" i="3"/>
  <c r="J658" i="3" s="1"/>
  <c r="K623" i="3"/>
  <c r="L623" i="3" s="1"/>
  <c r="I623" i="3"/>
  <c r="K632" i="3"/>
  <c r="L632" i="3" s="1"/>
  <c r="I632" i="3"/>
  <c r="K642" i="3"/>
  <c r="L642" i="3" s="1"/>
  <c r="I642" i="3"/>
  <c r="J642" i="3" s="1"/>
  <c r="K651" i="3"/>
  <c r="L651" i="3" s="1"/>
  <c r="I651" i="3"/>
  <c r="J651" i="3" s="1"/>
  <c r="J654" i="3"/>
  <c r="I654" i="3"/>
  <c r="K672" i="3"/>
  <c r="L672" i="3" s="1"/>
  <c r="I672" i="3"/>
  <c r="J672" i="3" s="1"/>
  <c r="K701" i="3"/>
  <c r="L701" i="3" s="1"/>
  <c r="K723" i="3"/>
  <c r="L723" i="3" s="1"/>
  <c r="I723" i="3"/>
  <c r="J723" i="3" s="1"/>
  <c r="K735" i="3"/>
  <c r="L735" i="3" s="1"/>
  <c r="K757" i="3"/>
  <c r="L757" i="3" s="1"/>
  <c r="I757" i="3"/>
  <c r="J757" i="3" s="1"/>
  <c r="K768" i="3"/>
  <c r="L768" i="3" s="1"/>
  <c r="K792" i="3"/>
  <c r="L792" i="3" s="1"/>
  <c r="I792" i="3"/>
  <c r="J792" i="3" s="1"/>
  <c r="J623" i="3"/>
  <c r="I626" i="3"/>
  <c r="J626" i="3" s="1"/>
  <c r="J632" i="3"/>
  <c r="I635" i="3"/>
  <c r="J635" i="3" s="1"/>
  <c r="I645" i="3"/>
  <c r="J645" i="3" s="1"/>
  <c r="K654" i="3"/>
  <c r="L654" i="3" s="1"/>
  <c r="K676" i="3"/>
  <c r="L676" i="3" s="1"/>
  <c r="J676" i="3"/>
  <c r="I698" i="3"/>
  <c r="J698" i="3" s="1"/>
  <c r="I701" i="3"/>
  <c r="J701" i="3" s="1"/>
  <c r="I735" i="3"/>
  <c r="J735" i="3" s="1"/>
  <c r="I768" i="3"/>
  <c r="J768" i="3" s="1"/>
  <c r="I673" i="3"/>
  <c r="J673" i="3" s="1"/>
  <c r="K689" i="3"/>
  <c r="L689" i="3" s="1"/>
  <c r="J689" i="3"/>
  <c r="I689" i="3"/>
  <c r="K709" i="3"/>
  <c r="L709" i="3" s="1"/>
  <c r="J709" i="3"/>
  <c r="K732" i="3"/>
  <c r="L732" i="3" s="1"/>
  <c r="I732" i="3"/>
  <c r="J732" i="3" s="1"/>
  <c r="K743" i="3"/>
  <c r="L743" i="3" s="1"/>
  <c r="J743" i="3"/>
  <c r="K765" i="3"/>
  <c r="L765" i="3" s="1"/>
  <c r="I765" i="3"/>
  <c r="J765" i="3" s="1"/>
  <c r="K776" i="3"/>
  <c r="L776" i="3" s="1"/>
  <c r="J776" i="3"/>
  <c r="K663" i="3"/>
  <c r="L663" i="3" s="1"/>
  <c r="I663" i="3"/>
  <c r="J663" i="3" s="1"/>
  <c r="K693" i="3"/>
  <c r="L693" i="3" s="1"/>
  <c r="I591" i="3"/>
  <c r="J591" i="3" s="1"/>
  <c r="I600" i="3"/>
  <c r="J600" i="3" s="1"/>
  <c r="I608" i="3"/>
  <c r="J608" i="3" s="1"/>
  <c r="I616" i="3"/>
  <c r="J616" i="3" s="1"/>
  <c r="K619" i="3"/>
  <c r="L619" i="3" s="1"/>
  <c r="K668" i="3"/>
  <c r="L668" i="3" s="1"/>
  <c r="J668" i="3"/>
  <c r="J690" i="3"/>
  <c r="I690" i="3"/>
  <c r="I693" i="3"/>
  <c r="J693" i="3" s="1"/>
  <c r="K706" i="3"/>
  <c r="L706" i="3" s="1"/>
  <c r="I706" i="3"/>
  <c r="J706" i="3" s="1"/>
  <c r="K718" i="3"/>
  <c r="L718" i="3" s="1"/>
  <c r="J718" i="3"/>
  <c r="K740" i="3"/>
  <c r="L740" i="3" s="1"/>
  <c r="J740" i="3"/>
  <c r="I740" i="3"/>
  <c r="J744" i="3"/>
  <c r="K752" i="3"/>
  <c r="L752" i="3" s="1"/>
  <c r="J752" i="3"/>
  <c r="K773" i="3"/>
  <c r="L773" i="3" s="1"/>
  <c r="J773" i="3"/>
  <c r="I773" i="3"/>
  <c r="K786" i="3"/>
  <c r="L786" i="3" s="1"/>
  <c r="J786" i="3"/>
  <c r="I664" i="3"/>
  <c r="J664" i="3" s="1"/>
  <c r="K680" i="3"/>
  <c r="L680" i="3" s="1"/>
  <c r="I680" i="3"/>
  <c r="J680" i="3" s="1"/>
  <c r="I660" i="3"/>
  <c r="J660" i="3" s="1"/>
  <c r="I670" i="3"/>
  <c r="J670" i="3" s="1"/>
  <c r="I678" i="3"/>
  <c r="J678" i="3" s="1"/>
  <c r="I686" i="3"/>
  <c r="J686" i="3" s="1"/>
  <c r="I695" i="3"/>
  <c r="J695" i="3" s="1"/>
  <c r="I703" i="3"/>
  <c r="J703" i="3" s="1"/>
  <c r="I711" i="3"/>
  <c r="J711" i="3" s="1"/>
  <c r="I720" i="3"/>
  <c r="J720" i="3" s="1"/>
  <c r="I729" i="3"/>
  <c r="J729" i="3" s="1"/>
  <c r="I737" i="3"/>
  <c r="J737" i="3" s="1"/>
  <c r="I745" i="3"/>
  <c r="J745" i="3" s="1"/>
  <c r="I754" i="3"/>
  <c r="J754" i="3" s="1"/>
  <c r="I762" i="3"/>
  <c r="J762" i="3" s="1"/>
  <c r="I770" i="3"/>
  <c r="J770" i="3" s="1"/>
  <c r="I779" i="3"/>
  <c r="J779" i="3" s="1"/>
  <c r="I788" i="3"/>
  <c r="J788" i="3" s="1"/>
  <c r="I798" i="3"/>
  <c r="J798" i="3" s="1"/>
  <c r="I785" i="3"/>
  <c r="J785" i="3" s="1"/>
  <c r="I794" i="3"/>
  <c r="J648" i="3"/>
  <c r="J657" i="3"/>
  <c r="J667" i="3"/>
  <c r="J675" i="3"/>
  <c r="J692" i="3"/>
  <c r="I705" i="3"/>
  <c r="J705" i="3" s="1"/>
  <c r="J708" i="3"/>
  <c r="I714" i="3"/>
  <c r="J714" i="3" s="1"/>
  <c r="I722" i="3"/>
  <c r="J722" i="3" s="1"/>
  <c r="J726" i="3"/>
  <c r="I731" i="3"/>
  <c r="J734" i="3"/>
  <c r="I739" i="3"/>
  <c r="J739" i="3" s="1"/>
  <c r="J742" i="3"/>
  <c r="I747" i="3"/>
  <c r="J747" i="3" s="1"/>
  <c r="J751" i="3"/>
  <c r="I756" i="3"/>
  <c r="J756" i="3" s="1"/>
  <c r="J759" i="3"/>
  <c r="I764" i="3"/>
  <c r="J764" i="3" s="1"/>
  <c r="J767" i="3"/>
  <c r="I772" i="3"/>
  <c r="J775" i="3"/>
  <c r="I781" i="3"/>
  <c r="J781" i="3" s="1"/>
  <c r="I791" i="3"/>
  <c r="J791" i="3" s="1"/>
  <c r="J794" i="3"/>
  <c r="I800" i="3"/>
  <c r="J800" i="3" s="1"/>
  <c r="E15" i="5"/>
  <c r="I622" i="3"/>
  <c r="J622" i="3" s="1"/>
  <c r="I630" i="3"/>
  <c r="J630" i="3" s="1"/>
  <c r="I640" i="3"/>
  <c r="J640" i="3" s="1"/>
  <c r="I650" i="3"/>
  <c r="J650" i="3" s="1"/>
  <c r="I659" i="3"/>
  <c r="J659" i="3" s="1"/>
  <c r="I669" i="3"/>
  <c r="J669" i="3" s="1"/>
  <c r="I677" i="3"/>
  <c r="J677" i="3" s="1"/>
  <c r="I685" i="3"/>
  <c r="J685" i="3" s="1"/>
  <c r="I694" i="3"/>
  <c r="J694" i="3" s="1"/>
  <c r="I702" i="3"/>
  <c r="J702" i="3" s="1"/>
  <c r="I710" i="3"/>
  <c r="J710" i="3" s="1"/>
  <c r="I719" i="3"/>
  <c r="J719" i="3" s="1"/>
  <c r="I728" i="3"/>
  <c r="J728" i="3" s="1"/>
  <c r="J731" i="3"/>
  <c r="I736" i="3"/>
  <c r="J736" i="3" s="1"/>
  <c r="I744" i="3"/>
  <c r="I753" i="3"/>
  <c r="J753" i="3" s="1"/>
  <c r="I761" i="3"/>
  <c r="J761" i="3" s="1"/>
  <c r="I769" i="3"/>
  <c r="J769" i="3" s="1"/>
  <c r="J772" i="3"/>
  <c r="L802" i="3" l="1"/>
</calcChain>
</file>

<file path=xl/sharedStrings.xml><?xml version="1.0" encoding="utf-8"?>
<sst xmlns="http://schemas.openxmlformats.org/spreadsheetml/2006/main" count="2351" uniqueCount="1605">
  <si>
    <t>PROPOSTA DETALHADA
REGISTRO DE PREÇOS - SERVIÇOS COMUNS DE ENGENHARIA PARA REFORMAS
POLO 03</t>
  </si>
  <si>
    <t>Empresa:</t>
  </si>
  <si>
    <t>CNPJ:</t>
  </si>
  <si>
    <t>Endereço completo (com CEP):</t>
  </si>
  <si>
    <t>Telefone:</t>
  </si>
  <si>
    <t>E-mail:</t>
  </si>
  <si>
    <t>Banco:</t>
  </si>
  <si>
    <t>Agência:</t>
  </si>
  <si>
    <t>Nº Conta Corrente:</t>
  </si>
  <si>
    <t>Nome do Representante Legal (que assinará o contrato):</t>
  </si>
  <si>
    <t>CPF do Representante Legal (que assinará o contrato):</t>
  </si>
  <si>
    <t>ITEM</t>
  </si>
  <si>
    <t>SINAPI CÓDIGO 08/2024</t>
  </si>
  <si>
    <t>DESCRIÇÃO DOS SERVIÇOS</t>
  </si>
  <si>
    <t>QUANT.</t>
  </si>
  <si>
    <t>VALOR UNITÁRIO
MATERIAL</t>
  </si>
  <si>
    <t>VALOR UNITÁRIO
MÃO DE OBRA</t>
  </si>
  <si>
    <t>VALOR UNITÁRIO TOTAL SEM BDI</t>
  </si>
  <si>
    <t>BDI</t>
  </si>
  <si>
    <t>DESCONTO LINEAR</t>
  </si>
  <si>
    <t>VALOR UNITÁRIO
COM DESCONTO E BDI</t>
  </si>
  <si>
    <t>VALOR TOTAL</t>
  </si>
  <si>
    <t>SERVIÇOS ACESSÓRIOS</t>
  </si>
  <si>
    <t>COTAÇÃO</t>
  </si>
  <si>
    <t>ART (ANOTAÇÃO DE RESPONSABILIDADE TÉCNICA)</t>
  </si>
  <si>
    <t>UN</t>
  </si>
  <si>
    <t>COTAÇÃO CREAPR</t>
  </si>
  <si>
    <t>ART (ANOTAÇÃO DE RESPONSABILIDADE TÉCNICA) - CREAPR</t>
  </si>
  <si>
    <t>REF SUDECAP (01.03.02)</t>
  </si>
  <si>
    <t>FORNECIMENTO E INSTALAÇÃO DE PLACA DE OBRA EM LONA IMPRESSAO DIGITAL. PADRÃO TRE-PR</t>
  </si>
  <si>
    <t>m²</t>
  </si>
  <si>
    <t>REF.: SUDECAP 01.09.11</t>
  </si>
  <si>
    <t>DESMOBILIZAÇÃO DE CONTAINER</t>
  </si>
  <si>
    <t>REF.: SUDECAP 01.09.01</t>
  </si>
  <si>
    <t>MOBILIZAÇÃO DE CONTAINER</t>
  </si>
  <si>
    <t>LOCACAO DE CONTAINER 2,30 X 6,00 M, ALT. 2,50 M, PARA ESCRITORIO, SEM DIVISORIAS INTERNAS E SEM SANITARIO (NAO INCLUI MOBILIZACAO/DESMOBILIZACAO)</t>
  </si>
  <si>
    <t>MES</t>
  </si>
  <si>
    <t>97637</t>
  </si>
  <si>
    <t>REMOÇÃO DE TAPUME/ CHAPAS METÁLICAS E DE MADEIRA, DE FORMA MANUAL, SEM REAPROVEITAMENTO. AF_09/2023</t>
  </si>
  <si>
    <t>M2</t>
  </si>
  <si>
    <t>REF. FDE 13.80.013</t>
  </si>
  <si>
    <t>ISOLAMENTO COM LONA PRETA</t>
  </si>
  <si>
    <t>85423</t>
  </si>
  <si>
    <t>ISOLAMENTO DE OBRA COM TELA PLASTICA COM MALHA DE 5MM</t>
  </si>
  <si>
    <t>REF.: SBC (020026)</t>
  </si>
  <si>
    <t>TAPUME EM CHAPA COMPENSADO-REAPROVEITAMENTO 20 VEZES</t>
  </si>
  <si>
    <t>M</t>
  </si>
  <si>
    <t>DEMOLIÇÕES E REMOÇÕES</t>
  </si>
  <si>
    <t>97629</t>
  </si>
  <si>
    <t>DEMOLIÇÃO DE LAJES, EM CONCRETO ARMADO, DE FORMA MECANIZADA COM MARTELETE, SEM REAPROVEITAMENTO. AF_09/2023</t>
  </si>
  <si>
    <t>M3</t>
  </si>
  <si>
    <t>97627</t>
  </si>
  <si>
    <t>DEMOLIÇÃO DE PILARES E VIGAS EM CONCRETO ARMADO, DE FORMA MECANIZADA COM MARTELETE, SEM REAPROVEITAMENTO. AF_09/2023</t>
  </si>
  <si>
    <t>97634</t>
  </si>
  <si>
    <t>DEMOLIÇÃO DE REVESTIMENTO CERÂMICO, DE FORMA MECANIZADA COM MARTELETE, SEM REAPROVEITAMENTO. AF_09/2023</t>
  </si>
  <si>
    <t>97633</t>
  </si>
  <si>
    <t>DEMOLIÇÃO DE REVESTIMENTO CERÂMICO, DE FORMA MANUAL, SEM REAPROVEITAMENTO. AF_09/2023</t>
  </si>
  <si>
    <t>97632</t>
  </si>
  <si>
    <t>DEMOLIÇÃO DE RODAPÉ CERÂMICO, DE FORMA MANUAL, SEM REAPROVEITAMENTO. AF_09/2023</t>
  </si>
  <si>
    <t>REF. SINAPI 97640</t>
  </si>
  <si>
    <t>REMOÇÃO DE FORROS DE DRYWALL, PVC E FIBROMINERAL, DE FORMA MANUAL, COM REAPROVEITAMENTO</t>
  </si>
  <si>
    <t>97641</t>
  </si>
  <si>
    <t>REMOÇÃO DE FORRO DE GESSO, DE FORMA MANUAL, SEM REAPROVEITAMENTO. AF_09/2023</t>
  </si>
  <si>
    <t>97622</t>
  </si>
  <si>
    <t>DEMOLIÇÃO DE ALVENARIA DE BLOCO FURADO, DE FORMA MANUAL, SEM REAPROVEITAMENTO. AF_09/2023</t>
  </si>
  <si>
    <t>97638</t>
  </si>
  <si>
    <t>REMOÇÃO DE CHAPAS E PERFIS DE DRYWALL, DE FORMA MANUAL, SEM REAPROVEITAMENTO. AF_09/2023</t>
  </si>
  <si>
    <t>REF. EMOP 05.001.0101-A</t>
  </si>
  <si>
    <t>REMOCAO CUIDADOSA DE PLACA CIMENTICIA</t>
  </si>
  <si>
    <t>97631</t>
  </si>
  <si>
    <t>DEMOLIÇÃO DE ARGAMASSAS, DE FORMA MANUAL, SEM REAPROVEITAMENTO. AF_09/2023</t>
  </si>
  <si>
    <t>REF CPOS 03.08.200</t>
  </si>
  <si>
    <t>DEMOLIÇÃO MANUAL DE PAINÉIS DE DIVISÓRIAS, INCLUSIVE MONTANTES METÁLICOS</t>
  </si>
  <si>
    <t>REF. 87663</t>
  </si>
  <si>
    <t>REMOÇÃO DE BEBEDOURO, DE FORMA MANUAL, COM REAPROVEITAMENTO</t>
  </si>
  <si>
    <t>102192</t>
  </si>
  <si>
    <t>REMOÇÃO DE VIDRO TEMPERADO FIXADO EM PERFIL U. AF_01/2021</t>
  </si>
  <si>
    <t>REF.:  SINAPI (97645)</t>
  </si>
  <si>
    <t>REMOÇÃO DE JANELAS, DE FORMA MANUAL, COM REAPROVEITAMENTO.</t>
  </si>
  <si>
    <t>REF SBC 022025</t>
  </si>
  <si>
    <t>RETIRADA DE PELICULA INSULFILM EM JANELAS</t>
  </si>
  <si>
    <t>REF. SINAPI 97644</t>
  </si>
  <si>
    <t>REMOÇÃO DE PORTAS, DE FORMA MANUAL, COM REAPROVEITAMENTO</t>
  </si>
  <si>
    <t>REF. SINAPI  85334 - 11/2017</t>
  </si>
  <si>
    <t>RETIRADA DE PORTA PANTOGRAFICA</t>
  </si>
  <si>
    <t>REF. SIURB 176097 (2)</t>
  </si>
  <si>
    <t>RETIRADA DE PORTÃO METÁLICO</t>
  </si>
  <si>
    <t>85408</t>
  </si>
  <si>
    <t>REMOCAO DE PEITORIL EM MARMORE OU GRANITO</t>
  </si>
  <si>
    <t>REF. SBC (022086)</t>
  </si>
  <si>
    <t>RETIRADA DE CORTINAS PERSIANA, DE MANEIRA CUIDADOSA, INCLUSIVE ARMAZENAMENTO ADEQUADO</t>
  </si>
  <si>
    <t>REF SBC 022357</t>
  </si>
  <si>
    <t>RETIRADA DE ESCADA MARINHEIRO</t>
  </si>
  <si>
    <t>REF. CPOS 04.09.100</t>
  </si>
  <si>
    <t>RETIRADA DE GUARDA-CORPO, CORRIMÃO OU GRADIL EM GERAL</t>
  </si>
  <si>
    <t>REF. SINAPI - 85421</t>
  </si>
  <si>
    <t>REMOCAO DE ESPELHO</t>
  </si>
  <si>
    <t>REF. SINAPI - 97666 (4)</t>
  </si>
  <si>
    <t>REMOÇÃO DE FORMA MANUAL, COM REAPROVEITAMENTO. SABONETEIRAS E PAPELEIRAS</t>
  </si>
  <si>
    <t>REF. 97666</t>
  </si>
  <si>
    <t>REMOÇÃO DE BARRAS, DE FORMA MANUAL, COM REAPROVEITAMENTO</t>
  </si>
  <si>
    <t>97664</t>
  </si>
  <si>
    <t>REMOÇÃO DE ACESSÓRIOS, DE FORMA MANUAL, SEM REAPROVEITAMENTO. AF_09/2023</t>
  </si>
  <si>
    <t>REF. 97666 (3)</t>
  </si>
  <si>
    <t>REMOÇÃO DE METAIS SANITÁRIOS, DE FORMA MANUAL, SIFÕES, TORNEIRAS E ENGATE FLEXIVEL. COM REAPROVEITAMENTO</t>
  </si>
  <si>
    <t>REF.: 97663</t>
  </si>
  <si>
    <t>REMOÇÃO DE LOUÇAS, DE FORMA MANUAL, COM REAPROVEITAMENTO.</t>
  </si>
  <si>
    <t>REF. ORSE 8387</t>
  </si>
  <si>
    <t>REMOÇÃO DE BANCADA DE GRANITO</t>
  </si>
  <si>
    <t>97662</t>
  </si>
  <si>
    <t>REMOÇÃO DE TUBULAÇÕES (TUBOS E CONEXÕES) DE ÁGUA FRIA, DE FORMA MANUAL, SEM REAPROVEITAMENTO. AF_09/2023</t>
  </si>
  <si>
    <t>REF CPOS 04.11.160</t>
  </si>
  <si>
    <t>RETIRADA DE KIT CAIXA ACOPLADA</t>
  </si>
  <si>
    <t>REF IOPES 010227</t>
  </si>
  <si>
    <t>RETIRADA DE CAIXA D'ÁGUA, INCLUSIVE TUBULAÇÃO DE LIGAÇÃO</t>
  </si>
  <si>
    <t>REF. ORSE 4988</t>
  </si>
  <si>
    <t>REMOÇÃO E REINSTALAÇÃO DE LUMINÁRIAS</t>
  </si>
  <si>
    <t>97665</t>
  </si>
  <si>
    <t>REMOÇÃO DE LUMINÁRIAS, DE FORMA MANUAL, SEM REAPROVEITAMENTO. AF_09/2023</t>
  </si>
  <si>
    <t>97660</t>
  </si>
  <si>
    <t>REMOÇÃO DE INTERRUPTORES/TOMADAS ELÉTRICAS, DE FORMA MANUAL, SEM REAPROVEITAMENTO. AF_09/2023</t>
  </si>
  <si>
    <t>104792</t>
  </si>
  <si>
    <t>REMOÇÃO DE CABOS ELÉTRICOS, COM SEÇÃO DE ATÉ 2,5 MM², DE FORMA MANUAL, SEM REAPROVEITAMENTO. AF_09/2023</t>
  </si>
  <si>
    <t>REF FDE 09.56.003</t>
  </si>
  <si>
    <t>REMOCAO DE BASE E HASTE DE PARA-RAIO</t>
  </si>
  <si>
    <t>REF SBC 022400</t>
  </si>
  <si>
    <t>RETIRADA CABO DE COBRE NU DE PARA-RAIOS</t>
  </si>
  <si>
    <t>REF SETOP DEM-CON-050</t>
  </si>
  <si>
    <t>REMOÇÃO DE CONCERTINA COM REAPROVEITAMENTO</t>
  </si>
  <si>
    <t>REF CPOS 02.05.060</t>
  </si>
  <si>
    <t>MONTAGEM E DESMONTAGEM DE PRATELEIRAS METÁLICAS COM ALTURA ATÉ 10M</t>
  </si>
  <si>
    <t>97635</t>
  </si>
  <si>
    <t>REMOÇÃO DE PISO DE BLOCO INTERTRAVADO OU DE PEDRA PORTUGUESA, DE FORMA MANUAL, COM REAPROVEITAMENTO. AF_09/2023</t>
  </si>
  <si>
    <t>REF 94263</t>
  </si>
  <si>
    <t>RETIRADA DE GUIA (MEIO-FIO) CONCRETO AF_06/2016</t>
  </si>
  <si>
    <t>REF ORSE 2437</t>
  </si>
  <si>
    <t>REMOÇÃO DE CONJUNTO DE 3 MASTROS</t>
  </si>
  <si>
    <t>REF. 97647</t>
  </si>
  <si>
    <t>REMOÇÃO DE CHAPAS DE POLICARBONATO SEM REAPROVEITAMENTO</t>
  </si>
  <si>
    <t>REF ORSE 4866</t>
  </si>
  <si>
    <t>REMOÇÃO DE TOLDO (PLACAS E ESTRUTURA)</t>
  </si>
  <si>
    <t>97647</t>
  </si>
  <si>
    <t>REMOÇÃO DE TELHAS DE FIBROCIMENTO METÁLICA E CERÂMICA, DE FORMA MANUAL, SEM REAPROVEITAMENTO. AF_09/2023</t>
  </si>
  <si>
    <t>104803</t>
  </si>
  <si>
    <t>REMOÇÃO CALHAS E RUFOS, DE FORMA MANUAL, SEM REAPROVEITAMENTO. AF_09/2023</t>
  </si>
  <si>
    <t>REF ORSE 9223</t>
  </si>
  <si>
    <t>DESINSTALAÇÃO E REMOÇÃO DE BOMBA DE INCÊNDIO 4CV - PARA SUBSTITUIÇÃO</t>
  </si>
  <si>
    <t>REF.:  EMBASA 120601</t>
  </si>
  <si>
    <t>REMOCAO DE TUBULACAO EM FERRO FUNDIDO DN 50 A 300 mm</t>
  </si>
  <si>
    <t>REF.  ORSE 13416</t>
  </si>
  <si>
    <t>REMOÇÃO DE  TEXTURA ACRÍLICA (RASPAGEM E/OU LIXAMENTO E/OU ESCOVAÇÃO)</t>
  </si>
  <si>
    <t>REF AGESUL 0201002032</t>
  </si>
  <si>
    <t>DEMOLICAO DE REVESTIMENTO DE AZULEJOS OU PASTILHAS, DE FORMA CUIDADOSA</t>
  </si>
  <si>
    <t>REF.:  ORSE (11912)</t>
  </si>
  <si>
    <t>CORTE EM PAVIMENTO DE ASFALTO / CONCRETO, COM MÁQUINA E DISCO DIAMANTADO</t>
  </si>
  <si>
    <t>104799</t>
  </si>
  <si>
    <t>REMOÇÃO DE PLACAS DE SINALIZAÇÃO VIÁRIA, DE FORMA MANUAL, SEM REAPROVEITAMENTO. AF_09/2023</t>
  </si>
  <si>
    <t>REF ORSE (8344)</t>
  </si>
  <si>
    <t>RETIRADA / DESMONTAGEM DE ESTRUTURA METÁLICA</t>
  </si>
  <si>
    <t>SERVIÇOS COM CONCRETO</t>
  </si>
  <si>
    <t>94994</t>
  </si>
  <si>
    <t>EXECUÇÃO DE PASSEIO (CALÇADA) OU PISO DE CONCRETO COM CONCRETO MOLDADO IN LOCO, FEITO EM OBRA, ACABAMENTO CONVENCIONAL, ESPESSURA 8 CM, ARMADO. AF_08/2022</t>
  </si>
  <si>
    <t>94990</t>
  </si>
  <si>
    <t>EXECUÇÃO DE PASSEIO (CALÇADA) OU PISO DE CONCRETO COM CONCRETO MOLDADO IN LOCO, FEITO EM OBRA, ACABAMENTO CONVENCIONAL, NÃO ARMADO. AF_08/2022</t>
  </si>
  <si>
    <t>105023</t>
  </si>
  <si>
    <t>VERGA MOLDADA IN LOCO EM CONCRETO, ESPESSURA DE *15* CM. AF_03/2024</t>
  </si>
  <si>
    <t>105029</t>
  </si>
  <si>
    <t>CONTRAVERGA MOLDADA IN LOCO EM CONCRETO, ESPESSURA DE *15* CM. AF_03/2024</t>
  </si>
  <si>
    <t>105033</t>
  </si>
  <si>
    <t>CINTA DE AMARRAÇÃO DE ALVENARIA MOLDADA IN LOCO COM UTILIZAÇÃO DE BLOCOS CANALETA, ESPESSURA DE *15* CM. AF_03/2024</t>
  </si>
  <si>
    <t>REF. AGETOP CIVIL 071679</t>
  </si>
  <si>
    <t>BASE EM CONCRETO PADRÃO AGETOP PARA AS LUMINÁRIAS DE JARDIM</t>
  </si>
  <si>
    <t>REF. EMBASA 503116</t>
  </si>
  <si>
    <t>TAMPA CONCRETO PREMOLDADO FCK=15,0 MPA E=10 CM</t>
  </si>
  <si>
    <t>REF IOPES 200501</t>
  </si>
  <si>
    <t>EXECUÇÃO DE BASE EM CONCRETO PARA FIXAÇÃO DOS MASTROS COM ASSENTAMENTO DE 3 MASTROS.</t>
  </si>
  <si>
    <t>94971</t>
  </si>
  <si>
    <t>CONCRETO FCK = 25MPA, TRAÇO 1:2,3:2,7 (EM MASSA SECA DE CIMENTO/ AREIA MÉDIA/ BRITA 1) - PREPARO MECÂNICO COM BETONEIRA 600 L. AF_05/2021</t>
  </si>
  <si>
    <t>103670</t>
  </si>
  <si>
    <t>LANÇAMENTO COM USO DE BALDES, ADENSAMENTO E ACABAMENTO DE CONCRETO EM ESTRUTURAS. AF_02/2022</t>
  </si>
  <si>
    <t>97113</t>
  </si>
  <si>
    <t>APLICAÇÃO DE LONA PLÁSTICA PARA EXECUÇÃO DE PAVIMENTOS DE CONCRETO. AF_04/2022</t>
  </si>
  <si>
    <t>97086</t>
  </si>
  <si>
    <t>FABRICAÇÃO, MONTAGEM E DESMONTAGEM DE FORMA PARA RADIER, PISO DE CONCRETO OU LAJE SOBRE SOLO, EM MADEIRA SERRADA, 4 UTILIZAÇÕES. AF_09/2021</t>
  </si>
  <si>
    <t>96542</t>
  </si>
  <si>
    <t>FABRICAÇÃO, MONTAGEM E DESMONTAGEM DE FÔRMA PARA VIGA BALDRAME, EM CHAPA DE MADEIRA COMPENSADA RESINADA, E=17 MM, 4 UTILIZAÇÕES. AF_06/2017</t>
  </si>
  <si>
    <t>92419</t>
  </si>
  <si>
    <t>MONTAGEM E DESMONTAGEM DE FÔRMA DE PILARES RETANGULARES E ESTRUTURAS SIMILARES, PÉ-DIREITO SIMPLES, EM CHAPA DE MADEIRA COMPENSADA RESINADA, 4 UTILIZAÇÕES. AF_09/2020</t>
  </si>
  <si>
    <t>96622</t>
  </si>
  <si>
    <t>LASTRO COM MATERIAL GRANULAR, APLICADO EM PISOS OU LAJES SOBRE SOLO, ESPESSURA DE *5 CM*. AF_08/2017</t>
  </si>
  <si>
    <t>100324</t>
  </si>
  <si>
    <t>LASTRO COM MATERIAL GRANULAR (PEDRA BRITADA N.1 E PEDRA BRITADA N.2), APLICADO EM PISOS OU LAJES SOBRE SOLO, ESPESSURA DE *10 CM*. AF_07/2019</t>
  </si>
  <si>
    <t>REF 96622</t>
  </si>
  <si>
    <t>LASTRO COM MATERIAL GRANULAR, APLICAÇÃO EM PISOS OU RADIERS, ESPESSURA DE *3 CM*. AF_08/2017</t>
  </si>
  <si>
    <t>97092</t>
  </si>
  <si>
    <t>ARMAÇÃO PARA EXECUÇÃO DE RADIER, PISO DE CONCRETO OU LAJE SOBRE SOLO, COM USO DE TELA Q-196. AF_09/2021</t>
  </si>
  <si>
    <t>KG</t>
  </si>
  <si>
    <t>92760</t>
  </si>
  <si>
    <t>ARMAÇÃO DE PILAR OU VIGA DE ESTRUTURA CONVENCIONAL DE CONCRETO ARMADO UTILIZANDO AÇO CA-50 DE 6,3 MM - MONTAGEM. AF_06/2022</t>
  </si>
  <si>
    <t>92761</t>
  </si>
  <si>
    <t>ARMAÇÃO DE PILAR OU VIGA DE ESTRUTURA CONVENCIONAL DE CONCRETO ARMADO UTILIZANDO AÇO CA-50 DE 8,0 MM - MONTAGEM. AF_06/2022</t>
  </si>
  <si>
    <t>92762</t>
  </si>
  <si>
    <t>ARMAÇÃO DE PILAR OU VIGA DE ESTRUTURA CONVENCIONAL DE CONCRETO ARMADO UTILIZANDO AÇO CA-50 DE 10,0 MM - MONTAGEM. AF_06/2022</t>
  </si>
  <si>
    <t>92763</t>
  </si>
  <si>
    <t>ARMAÇÃO DE PILAR OU VIGA DE ESTRUTURA CONVENCIONAL DE CONCRETO ARMADO UTILIZANDO AÇO CA-50 DE 12,5 MM - MONTAGEM. AF_06/2022</t>
  </si>
  <si>
    <t>92759</t>
  </si>
  <si>
    <t>ARMAÇÃO DE PILAR OU VIGA DE ESTRUTURA CONVENCIONAL DE CONCRETO ARMADO UTILIZANDO AÇO CA-60 DE 5,0 MM - MONTAGEM. AF_06/2022</t>
  </si>
  <si>
    <t>96543</t>
  </si>
  <si>
    <t>ARMAÇÃO DE BLOCO, VIGA BALDRAME E SAPATA UTILIZANDO AÇO CA-60 DE 5 MM - MONTAGEM. AF_06/2017</t>
  </si>
  <si>
    <t>96544</t>
  </si>
  <si>
    <t>ARMAÇÃO DE BLOCO, VIGA BALDRAME OU SAPATA UTILIZANDO AÇO CA-50 DE 6,3 MM - MONTAGEM. AF_06/2017</t>
  </si>
  <si>
    <t>96545</t>
  </si>
  <si>
    <t>ARMAÇÃO DE BLOCO, VIGA BALDRAME OU SAPATA UTILIZANDO AÇO CA-50 DE 8 MM - MONTAGEM. AF_06/2017</t>
  </si>
  <si>
    <t>96546</t>
  </si>
  <si>
    <t>ARMAÇÃO DE BLOCO, VIGA BALDRAME OU SAPATA UTILIZANDO AÇO CA-50 DE 10 MM - MONTAGEM. AF_06/2017</t>
  </si>
  <si>
    <t>40780</t>
  </si>
  <si>
    <t>REGULARIZAÇÃO DE SUPERFICIE DE CONCRETO APARENTE</t>
  </si>
  <si>
    <t>97097</t>
  </si>
  <si>
    <t>ACABAMENTO POLIDO PARA PISO DE CONCRETO ARMADO OU LAJE SOBRE SOLO DE ALTA RESISTÊNCIA. AF_09/2021</t>
  </si>
  <si>
    <t>90280</t>
  </si>
  <si>
    <t>GRAUTE FGK=25 MPA; TRAÇO 1:0,02:1,3:1,6 (EM MASSA SECA DE CIMENTO/ CAL/ AREIA GROSSA/ BRITA 0) - PREPARO MECÂNICO COM BETONEIRA 400 L. AF_09/2021</t>
  </si>
  <si>
    <t>REF.: FDE (16.43.017)</t>
  </si>
  <si>
    <t>EXECUÇÃO DE FURO EM CONCRETO ARMADO (LAJE OU VIGAS), COM PERFURATRIZ</t>
  </si>
  <si>
    <t>SERVIÇOS EM CONCRETO - FUNDAÇÕES</t>
  </si>
  <si>
    <t>95577</t>
  </si>
  <si>
    <t>MONTAGEM DE ARMADURA DE ESTACAS, DIÂMETRO = 10,0 MM. AF_09/2021_PS</t>
  </si>
  <si>
    <t>95584</t>
  </si>
  <si>
    <t>MONTAGEM DE ARMADURA TRANSVERSAL DE ESTACAS DE SEÇÃO CIRCULAR, DIÂMETRO = 6,30 MM. AF_09/2021_PS</t>
  </si>
  <si>
    <t>101174</t>
  </si>
  <si>
    <t>ESTACA BROCA DE CONCRETO, DIÂMETRO DE 25CM, ESCAVAÇÃO MANUAL COM TRADO CONCHA, COM ARMADURA DE ARRANQUE. AF_05/2020</t>
  </si>
  <si>
    <t>95583</t>
  </si>
  <si>
    <t>MONTAGEM DE ARMADURA TRANSVERSAL DE ESTACAS DE SEÇÃO CIRCULAR, DIÂMETRO = 5,0 MM. AF_09/2021_PS</t>
  </si>
  <si>
    <t>SERVIÇOS DE ALVENARIA</t>
  </si>
  <si>
    <t>93200</t>
  </si>
  <si>
    <t>FIXAÇÃO (ENCUNHAMENTO) DE ALVENARIA DE VEDAÇÃO COM ARGAMASSA APLICADA COM BISNAGA. AF_03/2024</t>
  </si>
  <si>
    <t>103334</t>
  </si>
  <si>
    <t>ALVENARIA DE VEDAÇÃO DE BLOCOS CERÂMICOS FURADOS NA HORIZONTAL DE 14X9X19 CM (ESPESSURA 14 CM, BLOCO DEITADO) E ARGAMASSA DE ASSENTAMENTO COM PREPARO EM BETONEIRA. AF_12/2021</t>
  </si>
  <si>
    <t>103318</t>
  </si>
  <si>
    <t>ALVENARIA DE VEDAÇÃO DE BLOCOS VAZADOS DE CONCRETO DE 14X19X39 CM (ESPESSURA 14 CM)  E ARGAMASSA DE ASSENTAMENTO COM PREPARO EM BETONEIRA. AF_12/2021</t>
  </si>
  <si>
    <t>REF. ORSE - 9430</t>
  </si>
  <si>
    <t>CORTE EM ALVENARIA COM MAKITA E DISCO DIAMANTADO PARA COLOCAÇÃO DE RUFO EMBUTIDO</t>
  </si>
  <si>
    <t>90437</t>
  </si>
  <si>
    <t>FURO MANUAL EM ALVENARIA, PARA INSTALAÇÕES HIDRÁULICAS, DIÂMETROS MAIORES QUE 40 MM E MENORES OU IGUAIS A 75 MM. AF_09/2023</t>
  </si>
  <si>
    <t>90436</t>
  </si>
  <si>
    <t>FURO MANUAL EM ALVENARIA, PARA INSTALAÇÕES HIDRÁULICAS, DIÂMETROS MENORES OU IGUAIS A 40 MM. AF_09/2023</t>
  </si>
  <si>
    <t>90438</t>
  </si>
  <si>
    <t>FURO MANUAL EM ALVENARIA, PARA INSTALAÇÕES HIDRÁULICAS, DIÂMETROS MAIORES QUE 75 MM E MENORES OU IGUAIS A 100 MM. AF_09/2023</t>
  </si>
  <si>
    <t>90456</t>
  </si>
  <si>
    <t>QUEBRA EM ALVENARIA PARA INSTALAÇÃO DE CAIXA DE TOMADA (4X4 OU 4X2). AF_09/2023</t>
  </si>
  <si>
    <t>90457</t>
  </si>
  <si>
    <t>QUEBRA EM ALVENARIA PARA INSTALAÇÃO DE QUADRO DISTRIBUIÇÃO PEQUENO (19X25 CM). AF_09/2023</t>
  </si>
  <si>
    <t>90458</t>
  </si>
  <si>
    <t>QUEBRA EM ALVENARIA PARA INSTALAÇÃO DE QUADRO DISTRIBUIÇÃO GRANDE (76X40 CM). AF_09/2023</t>
  </si>
  <si>
    <t>90467</t>
  </si>
  <si>
    <t>CHUMBAMENTO LINEAR EM ALVENARIA PARA RAMAIS/DISTRIBUIÇÃO DE INSTALAÇÕES HIDRÁULICAS COM DIÂMETROS MAIORES QUE 40 MM E MENORES OU IGUAIS A 75 MM. AF_09/2023</t>
  </si>
  <si>
    <t>91191</t>
  </si>
  <si>
    <t>CHUMBAMENTO PONTUAL EM PASSAGEM DE TUBO COM DIÂMETROS ENTRE 40 MM E 75 MM. AF_09/2023</t>
  </si>
  <si>
    <t>90443</t>
  </si>
  <si>
    <t>RASGO LINEAR MANUAL EM ALVENARIA, PARA RAMAIS/ DISTRIBUIÇÃO DE INSTALAÇÕES HIDRÁULICAS, DIÂMETROS MENORES OU IGUAIS A 40 MM. AF_09/2023</t>
  </si>
  <si>
    <t>90447</t>
  </si>
  <si>
    <t>RASGO LINEAR MANUAL EM ALVENARIA, PARA ELETRODUTOS, DIÂMETROS MENORES OU IGUAIS A 40 MM. AF_09/2023</t>
  </si>
  <si>
    <t>91222</t>
  </si>
  <si>
    <t>RASGO LINEAR MANUAL EM ALVENARIA, PARA RAMAIS/ DISTRIBUIÇÃO DE INSTALAÇÕES HIDRÁULICAS, DIÂMETROS MAIORES QUE 40 MM E MENORES OU IGUAIS A 75 MM. AF_09/2023</t>
  </si>
  <si>
    <t>90466</t>
  </si>
  <si>
    <t>CHUMBAMENTO LINEAR EM ALVENARIA PARA RAMAIS/DISTRIBUIÇÃO DE INSTALAÇÕES HIDRÁULICAS COM DIÂMETROS MENORES OU IGUAIS A 40 MM. AF_09/2023</t>
  </si>
  <si>
    <t>104766</t>
  </si>
  <si>
    <t>CHUMBAMENTO LINEAR EM ALVENARIA PARA ELETRODUTOS COM DIÂMETROS MENORES OU IGUAIS A 40 MM. AF_09/2023</t>
  </si>
  <si>
    <t>91190</t>
  </si>
  <si>
    <t>CHUMBAMENTO PONTUAL EM PASSAGEM DE TUBO COM DIÂMETRO MENOR OU IGUAL A 40 MM. AF_09/2023</t>
  </si>
  <si>
    <t>91192</t>
  </si>
  <si>
    <t>CHUMBAMENTO PONTUAL EM PASSAGEM DE TUBO COM DIÂMETRO MAIOR QUE 75 MM E MENORES OU IGUAIS A 150 MM. AF_09/2023</t>
  </si>
  <si>
    <t>PAREDES - DRYWALL E PLACA CIMENTÍCIA</t>
  </si>
  <si>
    <t>96358</t>
  </si>
  <si>
    <t>PAREDE COM SISTEMA EM CHAPAS DE GESSO PARA DRYWALL, USO INTERNO, COM DUAS FACES SIMPLES E ESTRUTURA METÁLICA COM GUIAS SIMPLES, SEM VÃOS. AF_07/2023_PS</t>
  </si>
  <si>
    <t>96359</t>
  </si>
  <si>
    <t>PAREDE COM SISTEMA EM CHAPAS DE GESSO PARA DRYWALL, USO INTERNO, COM DUAS FACES SIMPLES E ESTRUTURA METÁLICA COM GUIAS SIMPLES PARA PAREDES COM ÁREA LÍQUIDA MAIOR OU IGUAL A 6 M2, COM VÃOS. AF_07/2023_PS</t>
  </si>
  <si>
    <t>96367</t>
  </si>
  <si>
    <t>PAREDE COM SISTEMA EM CHAPAS DE GESSO PARA DRYWALL, USO INTERNO, COM DUAS FACES DUPLAS E ESTRUTURA METÁLICA COM GUIAS SIMPLES PARA PAREDES COM ÁREA LÍQUIDA MAIOR OU IGUAL A 6 M2, COM VÃOS. AF_07/2023_PS</t>
  </si>
  <si>
    <t>96370</t>
  </si>
  <si>
    <t>PAREDE COM SISTEMA EM CHAPAS DE GESSO PARA DRYWALL, USO INTERNO, COM UMA FACE SIMPLES E ESTRUTURA METÁLICA COM GUIAS SIMPLES, SEM VÃOS. AF_07/2023_PS</t>
  </si>
  <si>
    <t>96373</t>
  </si>
  <si>
    <t>INSTALAÇÃO DE REFORÇO METÁLICO EM PAREDE DRYWALL. AF_07/2023</t>
  </si>
  <si>
    <t>96374</t>
  </si>
  <si>
    <t>INSTALAÇÃO DE REFORÇO DE MADEIRA EM PAREDE DRYWALL. AF_07/2023</t>
  </si>
  <si>
    <t>REF.: SINAPI (96358) (2)</t>
  </si>
  <si>
    <t>PAREDE COM SISTEMA EM CHAPAS DE GESSO PARA DRYWALL DO TIPO RU, USO INTERNO, COM DUAS FACES SIMPLES E ESTRUTURA METÁLICA COM GUIAS SIMPLES</t>
  </si>
  <si>
    <t>96368</t>
  </si>
  <si>
    <t>PAREDE COM SISTEMA EM CHAPAS DE GESSO PARA DRYWALL, USO INTERNO COM DUAS FACES DUPLAS E ESTRUTURA METÁLICA COM GUIAS DUPLAS, SEM VÃOS. AF_07/2023_PS</t>
  </si>
  <si>
    <t>REF.: CPOS 14.31.030</t>
  </si>
  <si>
    <t>FECHAMENTO EM PLACA CIMENTÍCIA ESPESSURA 12MM, COM ESTRUTURA METÁLICA DE SUPORTE E FIXAÇÃO. INCLUSIVE CANTONEIRAS E TRATAMENTO DE JUNTAS DE DILATAÇÃO</t>
  </si>
  <si>
    <t>REVESTIMENTOS - CHAPISCO, MASSA ÚNICA, EMBOÇO, TEXTURAS</t>
  </si>
  <si>
    <t>87905</t>
  </si>
  <si>
    <t>CHAPISCO APLICADO EM ALVENARIA (COM PRESENÇA DE VÃOS) E ESTRUTURAS DE CONCRETO DE FACHADA, COM COLHER DE PEDREIRO.  ARGAMASSA TRAÇO 1:3 COM PREPARO EM BETONEIRA 400L. AF_10/2022</t>
  </si>
  <si>
    <t>87531</t>
  </si>
  <si>
    <t>EMBOÇO, PARA RECEBIMENTO DE CERÂMICA, EM ARGAMASSA TRAÇO 1:2:8, PREPARO MECÂNICO COM BETONEIRA 400L, APLICADO MANUALMENTE EM FACES INTERNAS DE PAREDES, PARA AMBIENTE COM ÁREA ENTRE 5M2 E 10M2, ESPESSURA DE 20MM, COM EXECUÇÃO DE TALISCAS. AF_06/2014</t>
  </si>
  <si>
    <t>104217</t>
  </si>
  <si>
    <t>EMBOÇO OU MASSA ÚNICA EM ARGAMASSA TRAÇO 1:2:8, PREPARO MECÂNICA COM BETONEIRA 400 L, APLICADA MANUALMENTE EM PANOS DE FACHADA COM PRESENÇA DE VÃOS, ESPESSURA DE 25 MM, ACESSO POR ANDAIME. AF_08/2022</t>
  </si>
  <si>
    <t>REVESTIMENTOS DE PISOS E PAREDES</t>
  </si>
  <si>
    <t>88648</t>
  </si>
  <si>
    <t>RODAPÉ CERÂMICO DE 7CM DE ALTURA COM PLACAS TIPO ESMALTADA EXTRA  DE DIMENSÕES 35X35CM. AF_02/2023</t>
  </si>
  <si>
    <t>87246</t>
  </si>
  <si>
    <t>REVESTIMENTO CERÂMICO PARA PISO COM PLACAS TIPO ESMALTADA EXTRA DE DIMENSÕES 35X35 CM APLICADA EM AMBIENTES DE ÁREA MENOR QUE 5 M2. AF_02/2023_PE</t>
  </si>
  <si>
    <t>87247</t>
  </si>
  <si>
    <t>REVESTIMENTO CERÂMICO PARA PISO COM PLACAS TIPO ESMALTADA EXTRA DE DIMENSÕES 35X35 CM APLICADA EM AMBIENTES DE ÁREA ENTRE 5 M2 E 10 M2. AF_02/2023_PE</t>
  </si>
  <si>
    <t>87248</t>
  </si>
  <si>
    <t>REVESTIMENTO CERÂMICO PARA PISO COM PLACAS TIPO ESMALTADA EXTRA DE DIMENSÕES 35X35 CM APLICADA EM AMBIENTES DE ÁREA MAIOR QUE 10 M2. AF_02/2023_PE</t>
  </si>
  <si>
    <t>87273</t>
  </si>
  <si>
    <t>REVESTIMENTO CERÂMICO PARA PAREDES INTERNAS COM PLACAS TIPO ESMALTADA EXTRA  DE DIMENSÕES 33X45 CM APLICADAS NA ALTURA INTEIRA DAS PAREDES. AF_02/2023_PE</t>
  </si>
  <si>
    <t>98689</t>
  </si>
  <si>
    <t>SOLEIRA EM GRANITO, LARGURA 15 CM, ESPESSURA 2,0 CM. AF_09/2020</t>
  </si>
  <si>
    <t>87244</t>
  </si>
  <si>
    <t>REVESTIMENTO CERÂMICO PARA PAREDES EXTERNAS EM PASTILHAS DE PORCELANA 5 X 5 CM (PLACAS DE 30 X 30 CM), ALINHADAS A PRUMO. AF_02/2023</t>
  </si>
  <si>
    <t>FORRO</t>
  </si>
  <si>
    <t>96114</t>
  </si>
  <si>
    <t>FORRO EM DRYWALL, PARA AMBIENTES COMERCIAIS, INCLUSIVE ESTRUTURA BIRECIONAL DE FIXAÇÃO. AF_08/2023_PS</t>
  </si>
  <si>
    <t>REF.: CPOS 22.20.040 + SBC 062226</t>
  </si>
  <si>
    <t>FORRO DE PVC MODULAR / FIBRA MINERAL EM PLACAS - INSTALAÇÃO. PLACAS DE FORRO FORNECIDAS PELO TRE-PR. INCLUSIVE PRESILHAMENTO DO FORRO, INCLUSIVE FORNECIMENTO DE PRESILHAS. (SEM ESTRUTURA)</t>
  </si>
  <si>
    <t>REF SINAPI (96115)</t>
  </si>
  <si>
    <t>FORRO DE FIBRA MINERAL OU PVC EM PLACAS, INSTALAÇÃO COM SUBSTITUIÇÃO DA ESTRUTURA DE ALUMÍNIO. FORNECIMENTO E INSTALAÇÃO DE PERFIS</t>
  </si>
  <si>
    <t>REF CPOS 22.20.040</t>
  </si>
  <si>
    <t>RECOLOCAÇÃO DE FORROS APOIADOS OU ENCAIXADOS</t>
  </si>
  <si>
    <t>REF.:  SIURB (12001045)</t>
  </si>
  <si>
    <t>FORNECIMENTO E INSTALAÇÃO DE FORRO EM RÉGUA DE PVC 200MM - INCLUSIVE PERFIS DE FIXAÇÃO E ACABAMENTO. INSTALAÇÃO EM BEIRAL COM RÉGUAS NA MENOR DIREÇÃO. ESTRUTURA EM ALUMÍNIO.</t>
  </si>
  <si>
    <t>96121</t>
  </si>
  <si>
    <t>ACABAMENTOS PARA FORRO (RODA-FORRO EM PERFIL METÁLICO E PLÁSTICO). AF_08/2023</t>
  </si>
  <si>
    <t>REF.:   SEINFRA (C4471)</t>
  </si>
  <si>
    <t>FORNECIMENTO E INSTALAÇÃO DE FORRO DE PVC MODULAR (618X1250MM), INCLUSIVE ESTRUTURA DE ALUMÍNIO COM PERFIL "CARTOLA"</t>
  </si>
  <si>
    <t>ESCAVAÇÕES, REATERROS E SERVIÇOS COM SOLO</t>
  </si>
  <si>
    <t>93358</t>
  </si>
  <si>
    <t>ESCAVAÇÃO MANUAL DE VALA COM PROFUNDIDADE MENOR OU IGUAL A 1,30 M. AF_02/2021</t>
  </si>
  <si>
    <t>97084</t>
  </si>
  <si>
    <t>COMPACTAÇÃO MECÂNICA DE SOLO PARA EXECUÇÃO DE RADIER, PISO DE CONCRETO OU LAJE SOBRE SOLO, COM COMPACTADOR DE SOLOS TIPO PLACA VIBRATÓRIA. AF_09/2021</t>
  </si>
  <si>
    <t>96995</t>
  </si>
  <si>
    <t>REATERRO MANUAL APILOADO COM SOQUETE. AF_10/2017</t>
  </si>
  <si>
    <t>94319</t>
  </si>
  <si>
    <t>ATERRO MANUAL DE VALAS COM SOLO ARGILO-ARENOSO. AF_08/2023</t>
  </si>
  <si>
    <t>104737</t>
  </si>
  <si>
    <t>REATERRO MANUAL DE VALAS, COM PLACA VIBRATÓRIA. AF_08/2023</t>
  </si>
  <si>
    <t>REF.: IOPES (200323)</t>
  </si>
  <si>
    <t>FORNECIMENTO E ESPALHAMENTO DE PÓ DE PEDRA</t>
  </si>
  <si>
    <t>101619</t>
  </si>
  <si>
    <t>PREPARO DE FUNDO DE VALA COM LARGURA MENOR QUE 1,5 M, COM CAMADA DE BRITA, LANÇAMENTO MANUAL. AF_08/2020</t>
  </si>
  <si>
    <t>SERVIÇOS CIVIS - TRATAMENTO DE FISSURAS</t>
  </si>
  <si>
    <t>REF ORSE 2339</t>
  </si>
  <si>
    <t>APLICAÇÃO DE PRIMER UNIVERSAL - 2 DEMÃOS</t>
  </si>
  <si>
    <t>REF FDE 11.04.041</t>
  </si>
  <si>
    <t>SELANTE DE POLIURETANO PU30 - FORNECIMENTO E INSTALAÇÃO</t>
  </si>
  <si>
    <t>REF. ORSE 8394</t>
  </si>
  <si>
    <t>APLICAÇÃO DE TELA FIX LARGURA 15CM, EM FISSURAS</t>
  </si>
  <si>
    <t>REF ORSE 4780</t>
  </si>
  <si>
    <t>APLICAÇÃO DE ADESIVO ESTRUTURAL BASE RESINA EPOXI, COMPOUND ADESIVO, VEDACIT OU SIMILAR</t>
  </si>
  <si>
    <t>REF FDE 16.39.001</t>
  </si>
  <si>
    <t>REPAROS PROFUNDOS COM GRAUTE BASE CIMENTO (3,0</t>
  </si>
  <si>
    <t>REF.  IOPES 040801</t>
  </si>
  <si>
    <t>REMOÇÃO CUIDADOSA DE CONCRETO, ATRAVÉS DE ESCARIFICAÇÃO</t>
  </si>
  <si>
    <t>REF.: SBC (160386)</t>
  </si>
  <si>
    <t>TRATAMENTO DE TRINCAS E FISSURAS EM ESTRUTURAS COMPLETO, COM ADESIVO EPOXI</t>
  </si>
  <si>
    <t>REF.: SINAPI (96135) + SBC (5145)</t>
  </si>
  <si>
    <t>CORREÇÃO DE TRINCAS E FISSURAS COM APLICAÇÃO DE MASSA ACRÍLICA EMBORRACHADA (ELASTICA)</t>
  </si>
  <si>
    <t>COBERTURA</t>
  </si>
  <si>
    <t>94207</t>
  </si>
  <si>
    <t>TELHAMENTO COM TELHA ONDULADA DE FIBROCIMENTO E = 6 MM, COM RECOBRIMENTO LATERAL DE 1/4 DE ONDA PARA TELHADO COM INCLINAÇÃO MAIOR QUE 10°, COM ATÉ 2 ÁGUAS, INCLUSO IÇAMENTO. AF_07/2019</t>
  </si>
  <si>
    <t>94223</t>
  </si>
  <si>
    <t>CUMEEIRA PARA TELHA DE FIBROCIMENTO ONDULADA E = 6 MM, INCLUSO ACESSÓRIOS DE FIXAÇÃO E IÇAMENTO. AF_07/2019</t>
  </si>
  <si>
    <t>94198</t>
  </si>
  <si>
    <t>TELHAMENTO COM TELHA CERÂMICA DE ENCAIXE, TIPO PORTUGUESA, COM MAIS DE 2 ÁGUAS, INCLUSO TRANSPORTE VERTICAL. AF_07/2019</t>
  </si>
  <si>
    <t>94219</t>
  </si>
  <si>
    <t>CUMEEIRA E ESPIGÃO PARA TELHA CERÂMICA EMBOÇADA COM ARGAMASSA TRAÇO 1:2:9 (CIMENTO, CAL E AREIA), PARA TELHADOS COM MAIS DE 2 ÁGUAS, INCLUSO TRANSPORTE VERTICAL. AF_07/2019</t>
  </si>
  <si>
    <t>100329</t>
  </si>
  <si>
    <t>RETIRADA E RECOLOCAÇÃO DE  TELHA CERÂMICA DE ENCAIXE, COM MAIS DE DUAS ÁGUAS, INCLUSO IÇAMENTO. AF_07/2019</t>
  </si>
  <si>
    <t>REF.: SINAPI (94216)</t>
  </si>
  <si>
    <t>TELHAMENTO COM TELHA METÁLICA TERMOACÚSTICA SANDUICHE TRAPEZOIDAL, DUAS FACES PINTADAS NA COR BRANCA, E = 30 MM, LARGURA ÚTIL MÍNIMA DE 1,00M E PREENCHIMENTO EM ESPUMA RÍGIDA DE POLIURETANO (PU) INJETADO OU PIR DE 35KG/M³. MEDIÇÃO POR ÁREA EM PLANTA</t>
  </si>
  <si>
    <t>REF.: ORSE (9077)</t>
  </si>
  <si>
    <t>FORNECIMENTO E INSTALAÇÃO DE CUMEEIRA TERMOACÚSTICA</t>
  </si>
  <si>
    <t>92580</t>
  </si>
  <si>
    <t>TRAMA DE AÇO COMPOSTA POR TERÇAS PARA TELHADOS DE ATÉ 2 ÁGUAS PARA TELHA ONDULADA DE FIBROCIMENTO, METÁLICA, PLÁSTICA OU TERMOACÚSTICA, INCLUSO TRANSPORTE VERTICAL. AF_07/2019</t>
  </si>
  <si>
    <t>REF.: SINAPI 92580</t>
  </si>
  <si>
    <t>SERVIÇO DE SUBSTITUIÇÃO DE TERÇAS EM COBERTURA, INCLUSIVE RETIRADA DAS TERÇAS ANTIGAS E IÇAMENTO. COM PERFIL "U" ENRIJECIDO, EM CHAPA DOBRADA DE ACO LAMINADO, E = 3,75 MM, H = 200 MM, L = 75 MM (9,94 KG/M). COM FORNECIMENTO E INSTALAÇÃO DOS MATERIAIS</t>
  </si>
  <si>
    <t>92604</t>
  </si>
  <si>
    <t>FABRICAÇÃO E INSTALAÇÃO DE TESOURA INTEIRA EM AÇO, VÃO DE 4 M, PARA TELHA ONDULADA DE FIBROCIMENTO, METÁLICA, PLÁSTICA OU TERMOACÚSTICA, INCLUSO IÇAMENTO. AF_07/2019</t>
  </si>
  <si>
    <t>92620</t>
  </si>
  <si>
    <t>FABRICAÇÃO E INSTALAÇÃO DE TESOURA INTEIRA EM AÇO, VÃO DE 12 M, PARA TELHA ONDULADA DE FIBROCIMENTO, METÁLICA, PLÁSTICA OU TERMOACÚSTICA, INCLUSO IÇAMENTO. AF_07/2019</t>
  </si>
  <si>
    <t>92614</t>
  </si>
  <si>
    <t>FABRICAÇÃO E INSTALAÇÃO DE TESOURA INTEIRA EM AÇO, VÃO DE 9 M, PARA TELHA ONDULADA DE FIBROCIMENTO, METÁLICA, PLÁSTICA OU TERMOACÚSTICA, INCLUSO IÇAMENTO. AF_07/2019</t>
  </si>
  <si>
    <t>SISTEMAS DE ANCORAGEM E LINHAS DE VIDA</t>
  </si>
  <si>
    <t>REF SINAPI 94229</t>
  </si>
  <si>
    <t>ADEQUAÇÃO DE SISTEMA DE ANCORAGEM PARA SERVIÇOS EM RUFOS (REMOÇÃO E REINSTALAÇÃO DE PONTOS DE ANCORAGEM)</t>
  </si>
  <si>
    <t>CJ</t>
  </si>
  <si>
    <t>REF.: EMBASA (03.95.11)</t>
  </si>
  <si>
    <t>MONTAGEM DE LINHA DE VIDA HORIZONTAL EM CABO DE AÇO INOX DIÂM. 8 MM, PERFIL 7X19, INCLUSIVE ACESSÓRIOS DE FIXAÇÃO</t>
  </si>
  <si>
    <t>REF.:  SINAPI (90778 + 100533)</t>
  </si>
  <si>
    <t>INSPEÇÃO COMPLETA EM SISTEMA DE LINHA DE VIDA E ANCORAGEM, COM DESMONTAGEM E REMONTAGEM DE PONTOS DE ANCORAGEM E LINHAS, INCLUSIVE TRACIONAMENTO DAS LINHAS. EXECUÇÃO DE TESTE DE ARRANQUE EM TODOS OS PONTOS DE ANCORAGEM COM DE LAUDO TÉCNICO</t>
  </si>
  <si>
    <t>REF.:  SINAPI 88315 + 90777+ 88309 + 100309</t>
  </si>
  <si>
    <t>FORNECIMENTO E INSTALAÇÃO COMPLETA DE PONTO DE ANCORAGEM ESTRUTURAL FIXO, COM DISPOSITIVO DE ANCORAGEM TIPO A1 (NBR 16325), FIXAÇÃO QUÍMICA OU TRANSFIXAÇÃO</t>
  </si>
  <si>
    <t>CALHAS E RUFOS</t>
  </si>
  <si>
    <t>REF.: SIURB 029040</t>
  </si>
  <si>
    <t>BUZINOTE PVC - 75MM, C=0,30 M</t>
  </si>
  <si>
    <t>101979</t>
  </si>
  <si>
    <t>CHAPIM (RUFO CAPA) EM AÇO GALVANIZADO, CORTE 33. AF_11/2020</t>
  </si>
  <si>
    <t>94231</t>
  </si>
  <si>
    <t>RUFO EM CHAPA DE AÇO GALVANIZADO NÚMERO 24, CORTE DE 25 CM, INCLUSO TRANSPORTE VERTICAL. AF_07/2019</t>
  </si>
  <si>
    <t>REF 94231</t>
  </si>
  <si>
    <t>RUFO EM CHAPA DE AÇO GALVANIZADO NÚMERO 24, CORTE DE 100 CM, INCLUSO TRANSPORTE VERTICAL. AF_07/2019</t>
  </si>
  <si>
    <t>REF. REF 94231</t>
  </si>
  <si>
    <t>RUFO EM CHAPA DE AÇO GALVANIZADO NÚMERO 24, CORTE DE 50 CM, INCLUSO TRANSPORTE VERTICAL. AF_07/2019</t>
  </si>
  <si>
    <t>94228</t>
  </si>
  <si>
    <t>CALHA EM CHAPA DE AÇO GALVANIZADO NÚMERO 24, DESENVOLVIMENTO DE 50 CM, INCLUSO TRANSPORTE VERTICAL. AF_07/2019</t>
  </si>
  <si>
    <t>94229</t>
  </si>
  <si>
    <t>CALHA EM CHAPA DE AÇO GALVANIZADO NÚMERO 24, DESENVOLVIMENTO DE 100 CM, INCLUSO TRANSPORTE VERTICAL. AF_07/2019</t>
  </si>
  <si>
    <t>REF 94229</t>
  </si>
  <si>
    <t>CALHA EM CHAPA DE AÇO GALVANIZADO NÚMERO 24, DESENVOLVIMENTO DE 120 CM, INCLUSO TRANSPORTE VERTICAL</t>
  </si>
  <si>
    <t>REF.: SINAPI 94228</t>
  </si>
  <si>
    <t>VEDAÇÃO DE CALHAS E RUFOS COM SELANTE ELASTICO (PU) PARA JUNTAS</t>
  </si>
  <si>
    <t>REF.: SINAPI 94231</t>
  </si>
  <si>
    <t>INSTALAÇÃO DE RUFO EMBUTIDO EM ALVENARIA, COM REAPROVEITAMENTO DO MATERIAL, INCLUSIVE CORTE E CHUMBAMENTO</t>
  </si>
  <si>
    <t>INSTALAÇÕES DE ÁGUAS PLUVIAIS</t>
  </si>
  <si>
    <t>89512</t>
  </si>
  <si>
    <t>TUBO PVC, SÉRIE R, ÁGUA PLUVIAL, DN 100 MM, FORNECIDO E INSTALADO EM RAMAL DE ENCAMINHAMENTO. AF_06/2022</t>
  </si>
  <si>
    <t>89529</t>
  </si>
  <si>
    <t>JOELHO 90 GRAUS, PVC, SERIE R, ÁGUA PLUVIAL, DN 100 MM, JUNTA ELÁSTICA, FORNECIDO E INSTALADO EM RAMAL DE ENCAMINHAMENTO. AF_06/2022</t>
  </si>
  <si>
    <t>89554</t>
  </si>
  <si>
    <t>LUVA SIMPLES, PVC, SERIE R, ÁGUA PLUVIAL, DN 100 MM, JUNTA ELÁSTICA, FORNECIDO E INSTALADO EM RAMAL DE ENCAMINHAMENTO. AF_06/2022</t>
  </si>
  <si>
    <t>89559</t>
  </si>
  <si>
    <t>TÊ DE INSPEÇÃO, PVC, SERIE R, ÁGUA PLUVIAL, DN 100 MM, JUNTA ELÁSTICA, FORNECIDO E INSTALADO EM RAMAL DE ENCAMINHAMENTO. AF_06/2022</t>
  </si>
  <si>
    <t>89531</t>
  </si>
  <si>
    <t>JOELHO 45 GRAUS, PVC, SERIE R, ÁGUA PLUVIAL, DN 100 MM, JUNTA ELÁSTICA, FORNECIDO E INSTALADO EM RAMAL DE ENCAMINHAMENTO. AF_06/2022</t>
  </si>
  <si>
    <t>95694</t>
  </si>
  <si>
    <t>CURVA 90 GRAUS, PVC, SERIE R, ÁGUA PLUVIAL, DN 100 MM, JUNTA ELÁSTICA, FORNECIDO E INSTALADO EM RAMAL DE ENCAMINHAMENTO. AF_06/2022</t>
  </si>
  <si>
    <t>89571</t>
  </si>
  <si>
    <t>TÊ, PVC, SERIE R, ÁGUA PLUVIAL, DN 100 X 100 MM, JUNTA ELÁSTICA, FORNECIDO E INSTALADO EM RAMAL DE ENCAMINHAMENTO. AF_06/2022</t>
  </si>
  <si>
    <t>89567</t>
  </si>
  <si>
    <t>JUNÇÃO SIMPLES, PVC, SERIE R, ÁGUA PLUVIAL, DN 100 X 100 MM, JUNTA ELÁSTICA, FORNECIDO E INSTALADO EM RAMAL DE ENCAMINHAMENTO. AF_06/2022</t>
  </si>
  <si>
    <t>104166</t>
  </si>
  <si>
    <t>TUBO PVC, SÉRIE R, ÁGUA PLUVIAL, DN 150 MM, FORNECIDO E INSTALADO EM RAMAL DE ENCAMINHAMENTO. AF_06/2022</t>
  </si>
  <si>
    <t>104167</t>
  </si>
  <si>
    <t>JOELHO 90 GRAUS, PVC, SERIE R, ÁGUA PLUVIAL, DN 150 MM, JUNTA ELÁSTICA, FORNECIDO E INSTALADO EM RAMAL DE ENCAMINHAMENTO. AF_06/2022</t>
  </si>
  <si>
    <t>104170</t>
  </si>
  <si>
    <t>LUVA SIMPLES, PVC, SERIE R, ÁGUA PLUVIAL, DN 150 MM, JUNTA ELÁSTICA, FORNECIDO E INSTALADO EM RAMAL DE ENCAMINHAMENTO. AF_06/2022</t>
  </si>
  <si>
    <t>89701</t>
  </si>
  <si>
    <t>TÊ, PVC, SERIE R, ÁGUA PLUVIAL, DN 150 X 150 MM, JUNTA ELÁSTICA, FORNECIDO E INSTALADO EM CONDUTORES VERTICAIS DE ÁGUAS PLUVIAIS. AF_06/2022</t>
  </si>
  <si>
    <t>89591</t>
  </si>
  <si>
    <t>JOELHO 45 GRAUS, PVC, SERIE R, ÁGUA PLUVIAL, DN 150 MM, JUNTA ELÁSTICA, FORNECIDO E INSTALADO EM CONDUTORES VERTICAIS DE ÁGUAS PLUVIAIS. AF_06/2022</t>
  </si>
  <si>
    <t>104173</t>
  </si>
  <si>
    <t>REDUÇÃO EXCÊNTRICA, PVC, SERIE R, ÁGUA PLUVIAL, DN 150 X 100 MM, JUNTA ELÁSTICA, FORNECIDO E INSTALADO EM RAMAL DE ENCAMINHAMENTO. AF_06/2022</t>
  </si>
  <si>
    <t>104174</t>
  </si>
  <si>
    <t>JUNÇÃO SIMPLES, PVC, SERIE R, ÁGUA PLUVIAL, DN 150 X 100 MM, JUNTA ELÁSTICA, FORNECIDO E INSTALADO EM RAMAL DE ENCAMINHAMENTO. AF_06/2022</t>
  </si>
  <si>
    <t>89704</t>
  </si>
  <si>
    <t>TÊ, PVC, SERIE R, ÁGUA PLUVIAL, DN 150 X 100 MM, JUNTA ELÁSTICA, FORNECIDO E INSTALADO EM CONDUTORES VERTICAIS DE ÁGUAS PLUVIAIS. AF_06/2022</t>
  </si>
  <si>
    <t>REF 91187</t>
  </si>
  <si>
    <t>FIXAÇÃO DE TUBOS VERTICAIS DE PVC, CPVC OU COBRE DIÂMETROS MAIORES QUE 75 MM COM ABRAÇADEIRA METÁLICA FLEXÍVEL 18 MM, FIXADA DIRETAMENTE NA ALVENARIA/CONCRETO. AF_05/2015</t>
  </si>
  <si>
    <t>REF.  SINAPI 91172</t>
  </si>
  <si>
    <t>FIXAÇÃO DE TUBOS HORIZONTAIS DE PVC, CPVC OU COBRE DIÂMETROS MAIORES QUE 75 MM COM ABRAÇADEIRA METÁLICA RÍGIDA TIPO D 3", FIXADO EM LAJE</t>
  </si>
  <si>
    <t>104178</t>
  </si>
  <si>
    <t>CAP, PVC, SERIE R, ÁGUA PLUVIAL, DN 100 MM, JUNTA ELÁSTICA, FORNECIDO E INSTALADO EM RAMAL DE ENCAMINHAMENTO. AF_06/2022</t>
  </si>
  <si>
    <t>104179</t>
  </si>
  <si>
    <t>CAP, PVC, SERIE R, ÁGUA PLUVIAL, DN 150 MM, JUNTA ELÁSTICA, FORNECIDO E INSTALADO EM RAMAL DE ENCAMINHAMENTO. AF_06/2022</t>
  </si>
  <si>
    <t>89495</t>
  </si>
  <si>
    <t>RALO SIFONADO, PVC, DN 100 X 40 MM, JUNTA SOLDÁVEL, FORNECIDO E INSTALADO EM RAMAIS DE ENCAMINHAMENTO DE ÁGUA PLUVIAL. AF_06/2022</t>
  </si>
  <si>
    <t>89482</t>
  </si>
  <si>
    <t>CAIXA SIFONADA, PVC, DN 100 X 100 X 50 MM, FORNECIDA E INSTALADA EM RAMAIS DE ENCAMINHAMENTO DE ÁGUA PLUVIAL. AF_06/2022</t>
  </si>
  <si>
    <t>REF.:  SBC (054248)</t>
  </si>
  <si>
    <t>FORNECIMENTO E INSTALAÇÃO DE RALO ABACAXI FERRO FUNDIDO 150mm</t>
  </si>
  <si>
    <t>REF.:  SBC (054046)</t>
  </si>
  <si>
    <t>FORNECIMENTO E INSTALAÇÃO DE RALO ABACAXI FERRO FUNDIDO 100mm</t>
  </si>
  <si>
    <t>DRENAGEM E CISTERNAS</t>
  </si>
  <si>
    <t>102697</t>
  </si>
  <si>
    <t>DRENO ESPINHA DE PEIXE (SEÇÃO (0,50 X 0,80 M), COM TUBO DE PEAD CORRUGADO PERFURADO, DN 100 MM, ENCHIMENTO COM BRITA, ENVOLVIDO COM MANTA GEOTÊXTIL, INCLUSIVE CONEXÕES. AF_07/2021</t>
  </si>
  <si>
    <t>102669</t>
  </si>
  <si>
    <t>DRENO SUBSUPERFICIAL (SEÇÃO 0,40 X 0,40 M), COM TUBO DE CONCRETO SIMPLES POROSO, DN 200 MM, ENCHIMENTO COM BRITA, ENVOLVIDO COM MANTA GEOTÊXTIL. AF_07/2021</t>
  </si>
  <si>
    <t>102666</t>
  </si>
  <si>
    <t>DRENO SUBSUPERFICIAL (SEÇÃO 0,40 X 0,40 M), COM TUBO DE PEAD CORRUGADO PERFURADO, DN 100 MM, ENCHIMENTO COM BRITA, ENVOLVIDO COM MANTA GEOTÊXTIL. AF_07/2021</t>
  </si>
  <si>
    <t>99251</t>
  </si>
  <si>
    <t>CAIXA ENTERRADA HIDRÁULICA RETANGULAR EM ALVENARIA COM TIJOLOS CERÂMICOS MACIÇOS, DIMENSÕES INTERNAS: 0,4X0,4X0,4 M PARA REDE DE DRENAGEM. AF_12/2020</t>
  </si>
  <si>
    <t>102994</t>
  </si>
  <si>
    <t>CANALETA MEIA CANA PRÉ-MOLDADA DE CONCRETO (D = 80 CM) - FORNECIMENTO E INSTALAÇÃO. AF_08/2021</t>
  </si>
  <si>
    <t>102990</t>
  </si>
  <si>
    <t>CANALETA MEIA CANA PRÉ-MOLDADA DE CONCRETO (D = 30 CM) - FORNECIMENTO E INSTALAÇÃO. AF_08/2021</t>
  </si>
  <si>
    <t>103003</t>
  </si>
  <si>
    <t>GRELHA DE FERRO FUNDIDO SIMPLES COM REQUADRO, 300 X 1000 MM, ASSENTADA COM ARGAMASSA 1 : 3 CIMENTO: AREIA - FORNECIMENTO E INSTALAÇÃO. AF_08/2021</t>
  </si>
  <si>
    <t>103006</t>
  </si>
  <si>
    <t>CAIXA COM GRELHA RETANGULAR DE FERRO FUNDIDO, EM ALVENARIA COM TIJOLOS CERÂMICOS MACIÇOS, DIMENSÕES INTERNAS: 0,20 X 1,00 X 0,4 M. AF_08/2021</t>
  </si>
  <si>
    <t>99262</t>
  </si>
  <si>
    <t>CAIXA ENTERRADA HIDRÁULICA RETANGULAR, EM ALVENARIA COM BLOCOS DE CONCRETO, DIMENSÕES INTERNAS: 0,8X0,8X0,6 M PARA REDE DE DRENAGEM. AF_12/2020</t>
  </si>
  <si>
    <t>99264</t>
  </si>
  <si>
    <t>CAIXA ENTERRADA HIDRÁULICA RETANGULAR, EM ALVENARIA COM BLOCOS DE CONCRETO, DIMENSÕES INTERNAS: 1X1X0,6 M PARA REDE DE DRENAGEM. AF_12/2020</t>
  </si>
  <si>
    <t>REF.:  EMBASA (10.04.37)</t>
  </si>
  <si>
    <t>FORNEC. E ASSENT. DE GRELHA EM FERRO CHATO BATIDO DE 1/2" C/ ESPACAMENTO DE 0,05m P/ CANALETAS E CAIXAS DE DRENAGEM, INCL. PINTURA ANTI-CORROSIVA E A OLEO EM DUAS DEMAOS</t>
  </si>
  <si>
    <t>REF.:  SINAPI (102697)</t>
  </si>
  <si>
    <t>EXECUÇÃO DE DRENO COM TUBO DE PEAD CORRUGADO PERFURADO, DN 200 MM, ENCHIMENTO COM BRITA, ENVOLVIDO COM MANTA GEOTÊXTIL, INCLUSIVE CONEXÕES</t>
  </si>
  <si>
    <t>ELEMENTOS E DISPOSITIVOS DIVERSOS</t>
  </si>
  <si>
    <t>REF. SINAPI - 95541 + 7568</t>
  </si>
  <si>
    <t>FIXAÇÃO UTILIZANDO PARAFUSO E BUCHA DE NYLON</t>
  </si>
  <si>
    <t>REF. SINAPI 85005 + CPOS 26.04.010</t>
  </si>
  <si>
    <t>ESPELHO CRISTAL, ESPESSURA 4MM, COM PARAFUSOS DE FIXACAO, SEM MOLDURA</t>
  </si>
  <si>
    <t>REF.: CPOS 44.03.090</t>
  </si>
  <si>
    <t>CABIDE CROMADO PARA BANHEIRO - FORNECIMENTO E INSTALAÇÃO</t>
  </si>
  <si>
    <t>REF.: IOPES 210210 + SBC 11460</t>
  </si>
  <si>
    <t>PRATELEIRA (PORTA-OBJETO) EM GRANITO CINZA ANDORINHA, E=2CM, FIXAÇÃO COM MÃOS FRANCESAS. PROFUNDIDADE 20CM. COMPRIMENTO 30CM. FORNECIMENTO E INSTALAÇÃO</t>
  </si>
  <si>
    <t>REF.: SINAPI 88624 + 88247 + COTAÇÃO (5)</t>
  </si>
  <si>
    <t>KIT MOTOR PARA PORTÃO DESLIZANTE, 1/2CV - 800KG, 220V, 2 CONTROLES, COM CREMALHEIRA 4M, FORNECIMENTO E INSTALAÇÃO</t>
  </si>
  <si>
    <t>REF. ORSE 9224</t>
  </si>
  <si>
    <t>KIT MOTOR DE PORTÃO BASCULANTE, 400KG, 127V, FORNECIMENTO E INSTALAÇÃO</t>
  </si>
  <si>
    <t>REF.: 103307</t>
  </si>
  <si>
    <t>INSTALAÇÃO DE LIXEIRA METÁLICA DUPLA FECHADA, TIPO CONTAINER, CAPACIDADE MÍNIMA DE 375 L, FABRICADA EM AÇO CARBONO, COM PINTURA ELETROSTÁTICA, INSTALAÇÃO SOBRE PISO JÁ EXISTENTE</t>
  </si>
  <si>
    <t>REF. SBC 200505</t>
  </si>
  <si>
    <t>INSTALAÇÃO DE CORTINA TIPO PERSIANA VERTICAL EM TECIDO, COM REAPROVEITAMENTO DE MATERIAL</t>
  </si>
  <si>
    <t>REF. CPOS 54.20.040</t>
  </si>
  <si>
    <t>BATE-RODAS EM CONCRETO PRÉ-MOLDADO</t>
  </si>
  <si>
    <t>REF. SEINFRA C0354</t>
  </si>
  <si>
    <t>BALIZADOR EM TUBO DE PVC DN 50MM COMO FÔRMA, C/ENCHIMENTO DE CONCRETO</t>
  </si>
  <si>
    <t>REF AGETOP CIVIL 270802</t>
  </si>
  <si>
    <t>ASSENTAMENTO DE 3 MASTROS PARA BANDEIRAS</t>
  </si>
  <si>
    <t>REF.  SUDECAP (48.49.51)</t>
  </si>
  <si>
    <t>MASTRO DE BANDEIRA PADRAO TRE-PR, H= 6M</t>
  </si>
  <si>
    <t>REF. SINAPI 86902</t>
  </si>
  <si>
    <t>BEBEDOURO SUSPENSO. APENAS INSTALAÇÃO</t>
  </si>
  <si>
    <t>REF. 74194/001</t>
  </si>
  <si>
    <t>REFIXAÇÃO DE ESCADA TIPO MARINHEIRO</t>
  </si>
  <si>
    <t>REF CPOS/CDHU (43.05.030)</t>
  </si>
  <si>
    <t>EXAUSTOR ELÉTRICO EM PLÁSTICO, VAZÃO DE 150 A 190 M3/H. INSTALAÇÃO COMPLETA, INCLUSIVE INSTALAÇÃO ELÉTRICA, COM ACABAMENTO VENEZIANA NA PARTE EXTERNA.</t>
  </si>
  <si>
    <t>REF SINAPI 103307</t>
  </si>
  <si>
    <t>INSTALAÇÃO DE LIXEIRA METÁLICA DUPLA SOBRE PISO DE CONCRETO EXISTENTE.</t>
  </si>
  <si>
    <t>REF CPOS/CDHU (66.02.239)</t>
  </si>
  <si>
    <t>FORNECIMENTO, MONTAGEM E INSTALAÇÃO COMPLETA DE SISTEMA ELETRÔNICO DE AUTOMATIZAÇÃO DE PORTÃO DESLIZANTE, PARA ESFORÇO ATÉ 800KG, INCLUSIVE CREMALHEIRA E CONTROLES</t>
  </si>
  <si>
    <t>ELEMENTOS DE ACESSIBILIDADE</t>
  </si>
  <si>
    <t>REF. ORSE - 799</t>
  </si>
  <si>
    <t>POSTE EM TUBO DE AÇO GALVANIZADO, PESADO, D=2" (50MM), ALTURA ÚTIL=2,50M, ALTURA TOTAL=3,20M</t>
  </si>
  <si>
    <t>REF. ORSE - 7319</t>
  </si>
  <si>
    <t>SINALIZAÇÃO VERTICAL PARA PCD, PLACA METÁLICA 50X70CM, ESTACIONAMENTO RESERVADO. PCD E IDOSO</t>
  </si>
  <si>
    <t>REF. SINAPI 84187 + COTAÇÃO</t>
  </si>
  <si>
    <t>FORNECIMENTO E ASSENTAMENTO COM COLA DE TAPETE DE BORRACHA PARA SINALIZAR ESPAÇO RESERVADO Á CADEIRANTES COM SIMBOLO S.I.A. (CADEIRANTE) 1,20X0,80M - ESPESSURA 3MM</t>
  </si>
  <si>
    <t>REF.:  SETOP PIS-TAT-015</t>
  </si>
  <si>
    <t>PISO TÁTIL DE BORRACHA, DIRECIONAL E/OU ALERTA, ASSENTADO COM COLA, E=5 MM, CORES VARIADAS. DIMENSÃO 25X25CM. FORNECIMENTO E INSTALAÇÃO.</t>
  </si>
  <si>
    <t>REF. ORSE - 11961</t>
  </si>
  <si>
    <t>ALARME AUDIOVISUAL PARA BANHEIRO PNE, DEFICIENTE FÍSICO, E ROTA DE RUGA  CONFORME NBR 9050 - UTILIZAR EQUIPAMENTO COM BATERIA SEM ALIMENTAÇÃO ELÉTRICA - INCLUSIVE SIRENE</t>
  </si>
  <si>
    <t>REF.: ORSE 12209 + COTAÇÃO</t>
  </si>
  <si>
    <t>TORNEIRA AUTOMÁTICA PCD COM ALAVANCA - FORNECIMENTO E INSTALAÇÃO</t>
  </si>
  <si>
    <t>REF. ORSE - 8492</t>
  </si>
  <si>
    <t>REINSTALAÇÃO DE BARRA DE APOIO EM INOX POLIDO</t>
  </si>
  <si>
    <t>REF. ORSE - 8492 + SINAPI 36081</t>
  </si>
  <si>
    <t>FORNECIMENTO E INSTALAÇÃO DE BARRA DE APOIO EM INOX POLIDO, COMPRIMENTO 80CM, DIAMETRO MINIMO 3CM</t>
  </si>
  <si>
    <t>REF. ORSE - 8492 + SINAPI 36205</t>
  </si>
  <si>
    <t>FORNECIMENTO E INSTALAÇÃO DE BARRA DE APOIO EM INOX POLIDO, COMPRIMENTO 70CM, DIAMETRO MINIMO 3CM</t>
  </si>
  <si>
    <t>REF. IOPES (170601)</t>
  </si>
  <si>
    <t>FORNECIMENTO E INSTALAÇÃO DE BARRA DE APOIO EM INOX POLIDO, COMPRIMENTO 40CM, DIAMETRO MINIMO 3CM</t>
  </si>
  <si>
    <t>REF SBC (171856)</t>
  </si>
  <si>
    <t>FORNECIMENTO E INSTALAÇÃO PISO TATIL (ALERTA/DIRECIONAL) EM CONCRETO, PLACA 40x40CM (CORES VARIADAS). CONFORME NBR 9050:2020. INCLUSIVE REGULARIZAÇÃO DA BASE. APLICADO COM ARGAMASSA AC-III</t>
  </si>
  <si>
    <t>REF SBC (171856) (3)</t>
  </si>
  <si>
    <t>FORNECIMENTO E INSTALAÇÃO PISO TATIL (ALERTA/DIRECIONAL) EM CONCRETO, PLACA 25x25CM (CORES VARIADAS). CONFORME NBR 9050:2020. INCLUSIVE REGULARIZAÇÃO DA BASE. APLICADO COM ARGAMASSA AC-III</t>
  </si>
  <si>
    <t>REF.: SBC (202107)</t>
  </si>
  <si>
    <t>FORNECIMENTO E INSTALAÇÃO DE PLACA TATIL BRAILLE/RELEVO ACRILICO 30X20CM. ESCRITA E DESENHO CONFORME PROJETO EXECUTIVO</t>
  </si>
  <si>
    <t>REF.:  SBC (202108)</t>
  </si>
  <si>
    <t>FORNECIMENTO E INSTALAÇÃO DE PLACA TATIL BRAILLE/RELEVO ACRILICO 30X9CM. ESCRITA E DESENHO CONFORME PROJETO EXECUTIVO</t>
  </si>
  <si>
    <t>REF.:  SBC (202109)</t>
  </si>
  <si>
    <t>FORNECIMENTO E INSTALAÇÃO DE PLACA TATIL BRAILLE/RELEVO ACO INOX 30X14CM. ESCRITA E DESENHO CONFORME PROJETO EXECUTIVO</t>
  </si>
  <si>
    <t>REF.: SCO (SC 45.05.0050)</t>
  </si>
  <si>
    <t>PLACA DE ACRÍLICO COM DESENHO, INDICANDO SANITÁRIO (FEMININO, MASCULINO OU UNISSEX) 39X19CM, FORNECIMENTO E INSTALAÇÃO</t>
  </si>
  <si>
    <t>LOUÇAS E METAIS</t>
  </si>
  <si>
    <t>REF 102475 + 92873 + 74245/001</t>
  </si>
  <si>
    <t>EXECUÇÃO DE SÓCULO EM CONCRETO, INCLUSIVE PINTURA. ABAIXO DA BACIA SANITÁRIA, PARA ATINGIR A ALTURA NECESSÁRIA.</t>
  </si>
  <si>
    <t>REF. 86888</t>
  </si>
  <si>
    <t>REINSTALAÇÃO DE VASO SANITÁRIO</t>
  </si>
  <si>
    <t>86888</t>
  </si>
  <si>
    <t>VASO SANITÁRIO SIFONADO COM CAIXA ACOPLADA LOUÇA BRANCA - FORNECIMENTO E INSTALAÇÃO. AF_01/2020</t>
  </si>
  <si>
    <t>95469</t>
  </si>
  <si>
    <t>VASO SANITARIO SIFONADO CONVENCIONAL COM  LOUÇA BRANCA - FORNECIMENTO E INSTALAÇÃO. AF_01/2020</t>
  </si>
  <si>
    <t>95472</t>
  </si>
  <si>
    <t>VASO SANITARIO SIFONADO CONVENCIONAL PARA PCD SEM FURO FRONTAL COM LOUÇA BRANCA SEM ASSENTO, INCLUSO CONJUNTO DE LIGAÇÃO PARA BACIA SANITÁRIA AJUSTÁVEL - FORNECIMENTO E INSTALAÇÃO. AF_01/2020. ALTURAS CONFORME NBR 9050:2020</t>
  </si>
  <si>
    <t>REF EMBASA (16.90.10)</t>
  </si>
  <si>
    <t>FORNECIMENTO E INSTALAÇÃO DE BACIA SANITARIA EM LOUÇA, COM CAIXA ACOPLADA, ACIONAMENTO SUPERIOR, INCLUSIVE ASSENTO E ACESSORIOSDE FIXAÇÃO, PARA PCD. ALTURAS CONFORME NBR 9050:2020. SEM SÓCULO.</t>
  </si>
  <si>
    <t>100849</t>
  </si>
  <si>
    <t>ASSENTO SANITÁRIO CONVENCIONAL - FORNECIMENTO E INSTALACAO. AF_01/2020</t>
  </si>
  <si>
    <t>REF. SINAPI - 99635 (2)</t>
  </si>
  <si>
    <t>REMOÇÃO DE VÁLVULA DE DESCARGA</t>
  </si>
  <si>
    <t>REF FDE 08.80.019</t>
  </si>
  <si>
    <t>REPARO PARA CAIXA DE DESCARGA ACOPLADA (COMPATIVEL COM BOTÃO ELEVADO)</t>
  </si>
  <si>
    <t>COTAÇÃO + SINAPI 88267</t>
  </si>
  <si>
    <t>BOTÃO DE ACIONAMENTO ELEVADO PARA CAIXA ACOPLADA CROMADO - FORNECIMENTO E INSTALAÇÃO</t>
  </si>
  <si>
    <t>REF CPOS 44.01.240</t>
  </si>
  <si>
    <t>LAVATÓRIO EM LOUÇA COM COLUNA SUSPENSA - FORNECIMENTO E INSTALAÇÃO</t>
  </si>
  <si>
    <t>REF. SINAPI 86904</t>
  </si>
  <si>
    <t>LAVATÓRIO LOUÇA BRANCA SUSPENSO, PADRÃO POPULAR - APENAS INSTALAÇÃO</t>
  </si>
  <si>
    <t>86903</t>
  </si>
  <si>
    <t>LAVATÓRIO LOUÇA BRANCA COM COLUNA, 45 X 55CM OU EQUIVALENTE, PADRÃO MÉDIO - FORNECIMENTO E INSTALAÇÃO. AF_01/2020</t>
  </si>
  <si>
    <t>86901</t>
  </si>
  <si>
    <t>CUBA DE EMBUTIR OVAL EM LOUÇA BRANCA, 35 X 50CM OU EQUIVALENTE - FORNECIMENTO E INSTALAÇÃO. AF_01/2020</t>
  </si>
  <si>
    <t>REF.: ORSE 7712</t>
  </si>
  <si>
    <t>CUBA DE SEMI-ENCAIXE, DIM. 41 X 41 CM, EXCLUSIVE SIFÃO, ENGATE, VÁLVULA E TORNEIRA</t>
  </si>
  <si>
    <t>86900</t>
  </si>
  <si>
    <t>CUBA DE EMBUTIR RETANGULAR DE AÇO INOXIDÁVEL, 46 X 30 X 12 CM - FORNECIMENTO E INSTALAÇÃO. AF_01/2020</t>
  </si>
  <si>
    <t>REF. SINAPI - 86901</t>
  </si>
  <si>
    <t>CUBA DE EMBUTIR OVAL EM LOUÇA BRANCA - REAPROVEITAMENTO - APENAS INSTALAÇÃO</t>
  </si>
  <si>
    <t>86872</t>
  </si>
  <si>
    <t>TANQUE DE LOUÇA BRANCA COM COLUNA, 30L OU EQUIVALENTE - FORNECIMENTO E INSTALAÇÃO. AF_01/2020</t>
  </si>
  <si>
    <t>REF SINAPI (86872)</t>
  </si>
  <si>
    <t>TANQUE DE LOUÇA BRANCA COM COLUNA - REINSTALAÇÃO</t>
  </si>
  <si>
    <t>86910</t>
  </si>
  <si>
    <t>TORNEIRA CROMADA TUBO MÓVEL, DE PAREDE, 1/2 OU 3/4, PARA PIA DE COZINHA, PADRÃO MÉDIO - FORNECIMENTO E INSTALAÇÃO. AF_01/2020</t>
  </si>
  <si>
    <t>86914</t>
  </si>
  <si>
    <t>TORNEIRA CROMADA 1/2 OU 3/4 PARA TANQUE, PADRÃO MÉDIO - FORNECIMENTO E INSTALAÇÃO. AF_01/2020</t>
  </si>
  <si>
    <t>REF ORSE 12209</t>
  </si>
  <si>
    <t>INSTALAÇÃO DE TORNEIRA PRESSMATIC</t>
  </si>
  <si>
    <t>REF. SBC 190324</t>
  </si>
  <si>
    <t>TORNEIRA P/ LAVATORIO MESA BICA BAIXA PRESSMATIC COMPACT. FORNECIMENTO E INSTALAÇÃO</t>
  </si>
  <si>
    <t>REF. SINAPI - 86909</t>
  </si>
  <si>
    <t>TORNEIRA DE MESA, 1/2" OU 3/4", - REINSTALAÇÃO</t>
  </si>
  <si>
    <t>86877</t>
  </si>
  <si>
    <t>VÁLVULA EM METAL CROMADO 1.1/2 X 1.1/2 PARA TANQUE OU LAVATÓRIO, COM OU SEM LADRÃO - FORNECIMENTO E INSTALAÇÃO. AF_01/2020</t>
  </si>
  <si>
    <t>86883</t>
  </si>
  <si>
    <t>SIFÃO DO TIPO FLEXÍVEL EM PVC 1  X 1.1/2  - FORNECIMENTO E INSTALAÇÃO. AF_01/2020</t>
  </si>
  <si>
    <t>86886</t>
  </si>
  <si>
    <t>ENGATE FLEXÍVEL EM INOX, 1/2  X 30CM - FORNECIMENTO E INSTALAÇÃO. AF_01/2020</t>
  </si>
  <si>
    <t>86881</t>
  </si>
  <si>
    <t>SIFÃO DO TIPO GARRAFA EM METAL CROMADO 1 X 1.1/2 - FORNECIMENTO E INSTALAÇÃO. AF_01/2020</t>
  </si>
  <si>
    <t>100858</t>
  </si>
  <si>
    <t>MICTÓRIO SIFONADO LOUÇA BRANCA  PADRÃO MÉDIO  FORNECIMENTO E INSTALAÇÃO. AF_01/2020</t>
  </si>
  <si>
    <t>REF.  SINAPI 100858</t>
  </si>
  <si>
    <t>MICTÓRIO SIFONADO LOUÇA BRANCA  PADRÃO MÉDIO REINSTALAÇÃO, CONSIDERANDO O REAPROVEITAMENTO DO MATERIAL</t>
  </si>
  <si>
    <t>REF CPOS 44.20.150</t>
  </si>
  <si>
    <t>ACABAMENTO CROMADO PARA REGISTRO</t>
  </si>
  <si>
    <t>REF SBC 202329</t>
  </si>
  <si>
    <t>ACABAMENTO PARA VALVULA DE DESCARGA P/PCD ECO CONFORTO HYDRA</t>
  </si>
  <si>
    <t>REF.: 99635 + SBC 202329</t>
  </si>
  <si>
    <t>VÁLVULA DE DESCARGA, COM ACABAMENTO TIPO ALAVANCA PARA PCD. DE ACORDO COM NBR 9050:2020. REF.: HYDRA ECO CONFORT- FORNECIMENTO E INSTALAÇÃO COMPLETA</t>
  </si>
  <si>
    <t>REF.: ORSE 11150</t>
  </si>
  <si>
    <t>BANCADA DE GRANITO. E=2CM. VERDE LABRADOR. INCLUSIVE FIXAÇÃO COM MÃO FRANCESA. COM RODAPIA E SAIA.</t>
  </si>
  <si>
    <t>REF. SBC 210040</t>
  </si>
  <si>
    <t>CORTE, POLIMENTO E PREPARO DE BANCADA DE GRANITO</t>
  </si>
  <si>
    <t>REF.: SBC 190404 + ORSE 3375</t>
  </si>
  <si>
    <t>FORNECIMENTO E INSTALAÇÃO DE BANCADA EM GRANITO PRETO SÃO GABRIEL. ESPESSURA 2CM. COM RODAPIA E SAIA.</t>
  </si>
  <si>
    <t>REF SBC 190429</t>
  </si>
  <si>
    <t>BANCADA EM GRANITO CINZA ANDORINHA - FORNECIMENTO E INSTALAÇÃO, INCLUSIVE FIXAÇÃO COM MÃO FRANCESA. COM RODAPIA E SAIA.</t>
  </si>
  <si>
    <t>REF 86889</t>
  </si>
  <si>
    <t>BANCADA DE GRANITO - REINSTALAÇÃO. INCLUSIVE SUBSTITUIÇÃO DAS FIXAÇÕES, QUANDO NECESSÁRIO</t>
  </si>
  <si>
    <t>AR CONDICIONADO</t>
  </si>
  <si>
    <t>103288</t>
  </si>
  <si>
    <t>RASGO E CHUMBAMENTO EM ALVENARIA PARA TUBOS DE SPLIT PAREDE DE 9000 A 24000 BTUS/H. AF_11/2021</t>
  </si>
  <si>
    <t>REF. SINAPI 89865 + 37455</t>
  </si>
  <si>
    <t>MANGUEIRA FLEXIVEL TRANSPARENTE PARA DRENO DE AR CONDICIONADO - FORNECIMENTO E INSTALAÇÃO.</t>
  </si>
  <si>
    <t>REF ORSE 12376</t>
  </si>
  <si>
    <t>REMOÇÃO DE AR CONDICIONADO TIPO SPLIT</t>
  </si>
  <si>
    <t>89865</t>
  </si>
  <si>
    <t>TUBO, PVC, SOLDÁVEL, DN 25MM, INSTALADO EM DRENO DE AR-CONDICIONADO - FORNECIMENTO E INSTALAÇÃO. AF_08/2022</t>
  </si>
  <si>
    <t>89866</t>
  </si>
  <si>
    <t>JOELHO 90 GRAUS, PVC, SOLDÁVEL, DN 25MM, INSTALADO EM DRENO DE AR-CONDICIONADO - FORNECIMENTO E INSTALAÇÃO. AF_08/2022</t>
  </si>
  <si>
    <t>89868</t>
  </si>
  <si>
    <t>LUVA, PVC, SOLDÁVEL, DN 25MM, INSTALADO EM DRENO DE AR-CONDICIONADO - FORNECIMENTO E INSTALAÇÃO. AF_08/2022</t>
  </si>
  <si>
    <t>89869</t>
  </si>
  <si>
    <t>TE, PVC, SOLDÁVEL, DN 25MM, INSTALADO EM DRENO DE AR-CONDICIONADO - FORNECIMENTO E INSTALAÇÃO. AF_08/2022</t>
  </si>
  <si>
    <t>REF. SBC 070089</t>
  </si>
  <si>
    <t>BOMBA (DRENO) PARA REMOCAO DE CONDENSADOS ATE 60.000 BTU'S</t>
  </si>
  <si>
    <t>REF. SBC 070401</t>
  </si>
  <si>
    <t>CARGA DE GAS REFRIGERANTE R410</t>
  </si>
  <si>
    <t>86957</t>
  </si>
  <si>
    <t>MÃO FRANCESA EM BARRA DE FERRO CHATO RETANGULAR 2" X 1/4", REFORÇADA, 40 X 30 CM</t>
  </si>
  <si>
    <t>91176</t>
  </si>
  <si>
    <t>FIXAÇÃO DE TUBOS HORIZONTAIS DE PPR DIÂMETROS MENORES OU IGUAIS A 40 MM, COM ABRAÇADEIRA METÁLICA RÍGIDA TIPO  D  COM PARAFUSO DE FIXAÇÃO 1 1/4, FIXADA DIRETAMENTE NA LAJE OU PAREDE. AF_09/2023</t>
  </si>
  <si>
    <t>REF.:  CPOS/CDHU (43.20.130)</t>
  </si>
  <si>
    <t>FORNECIMENTO E INSTALAÇÃO DE CAIXA DE PASSAGEM PARA CONDICIONAMENTO DE AR TIPO SPLIT, COM SAÍDA DE DRENO ÚNICO NA VERTICAL - 39 x 22 x 6 CM</t>
  </si>
  <si>
    <t>97327</t>
  </si>
  <si>
    <t>TUBO EM COBRE FLEXÍVEL, DN 1/4", COM ISOLAMENTO, INSTALADO EM RAMAL DE ALIMENTAÇÃO DE AR CONDICIONADO COM CONDENSADORA INDIVIDUAL   FORNECIMENTO E INSTALAÇÃO. AF_12/2015</t>
  </si>
  <si>
    <t>97329</t>
  </si>
  <si>
    <t>TUBO EM COBRE FLEXÍVEL, DN 1/2", COM ISOLAMENTO, INSTALADO EM RAMAL DE ALIMENTAÇÃO DE AR CONDICIONADO COM CONDENSADORA INDIVIDUAL - FORNECIMENTO E INSTALAÇÃO. AF_12/2015</t>
  </si>
  <si>
    <t>97328</t>
  </si>
  <si>
    <t>TUBO EM COBRE FLEXÍVEL, DN 3/8", COM ISOLAMENTO, INSTALADO EM RAMAL DE ALIMENTAÇÃO DE AR CONDICIONADO COM CONDENSADORA INDIVIDUAL - FORNECIMENTO E INSTALAÇÃO. AF_12/2015</t>
  </si>
  <si>
    <t>REF SBC (070564)</t>
  </si>
  <si>
    <t>INSTALAÇÃO DE AR CONDICIONADO SPLIT ATÉ 30.000BTU. INCLUSIVE CARGA DE GÁS</t>
  </si>
  <si>
    <t>REF SINAPI (103266)</t>
  </si>
  <si>
    <t>INSTALAÇÃO DE AR CONDICIONADO SPLIT ATÉ 60.000 BTU/H, INCLUSIVE CARGA DE GÁS</t>
  </si>
  <si>
    <t>TUBULAÇÕES - ÁGUA FRIA</t>
  </si>
  <si>
    <t>89985</t>
  </si>
  <si>
    <t>REGISTRO DE PRESSÃO BRUTO, LATÃO, ROSCÁVEL, 3/4", COM ACABAMENTO E CANOPLA CROMADOS - FORNECIMENTO E INSTALAÇÃO. AF_08/2021</t>
  </si>
  <si>
    <t>89356</t>
  </si>
  <si>
    <t>TUBO, PVC, SOLDÁVEL, DN 25MM, INSTALADO EM RAMAL OU SUB-RAMAL DE ÁGUA - FORNECIMENTO E INSTALAÇÃO. AF_06/2022</t>
  </si>
  <si>
    <t>89362</t>
  </si>
  <si>
    <t>JOELHO 90 GRAUS, PVC, SOLDÁVEL, DN 25MM, INSTALADO EM RAMAL OU SUB-RAMAL DE ÁGUA - FORNECIMENTO E INSTALAÇÃO. AF_06/2022</t>
  </si>
  <si>
    <t>89366</t>
  </si>
  <si>
    <t>JOELHO 90 GRAUS COM BUCHA DE LATÃO, PVC, SOLDÁVEL, DN 25MM, X 3/4  INSTALADO EM RAMAL OU SUB-RAMAL DE ÁGUA - FORNECIMENTO E INSTALAÇÃO. AF_06/2022</t>
  </si>
  <si>
    <t>89378</t>
  </si>
  <si>
    <t>LUVA, PVC, SOLDÁVEL, DN 25MM, INSTALADO EM RAMAL OU SUB-RAMAL DE ÁGUA - FORNECIMENTO E INSTALAÇÃO. AF_06/2022</t>
  </si>
  <si>
    <t>89395</t>
  </si>
  <si>
    <t>TE, PVC, SOLDÁVEL, DN 25MM, INSTALADO EM RAMAL OU SUB-RAMAL DE ÁGUA - FORNECIMENTO E INSTALAÇÃO. AF_06/2022</t>
  </si>
  <si>
    <t>89409</t>
  </si>
  <si>
    <t>JOELHO 45 GRAUS, PVC, SOLDÁVEL, DN 25MM, INSTALADO EM RAMAL DE DISTRIBUIÇÃO DE ÁGUA - FORNECIMENTO E INSTALAÇÃO. AF_06/2022</t>
  </si>
  <si>
    <t>103979</t>
  </si>
  <si>
    <t>TUBO, PVC, SOLDÁVEL, DN 50MM, INSTALADO EM RAMAL DE DISTRIBUIÇÃO DE ÁGUA - FORNECIMENTO E INSTALAÇÃO. AF_06/2022</t>
  </si>
  <si>
    <t>103984</t>
  </si>
  <si>
    <t>JOELHO 90 GRAUS, PVC, SOLDÁVEL, DN 50MM, INSTALADO EM RAMAL DE DISTRIBUIÇÃO DE ÁGUA - FORNECIMENTO E INSTALAÇÃO. AF_06/2022</t>
  </si>
  <si>
    <t>103995</t>
  </si>
  <si>
    <t>LUVA, PVC, SOLDÁVEL, DN 50MM, INSTALADO EM RAMAL DE DISTRIBUIÇÃO DE ÁGUA - FORNECIMENTO E INSTALAÇÃO. AF_06/2022</t>
  </si>
  <si>
    <t>104004</t>
  </si>
  <si>
    <t>TE, PVC, SOLDÁVEL, DN 50MM, INSTALADO EM RAMAL DE DISTRIBUIÇÃO DE ÁGUA - FORNECIMENTO E INSTALAÇÃO. AF_06/2022</t>
  </si>
  <si>
    <t>89520</t>
  </si>
  <si>
    <t>JOELHO 45 GRAUS, PVC, SERIE R, ÁGUA PLUVIAL, DN 50 MM, JUNTA ELÁSTICA, FORNECIDO E INSTALADO EM RAMAL DE ENCAMINHAMENTO. AF_06/2022</t>
  </si>
  <si>
    <t>103999</t>
  </si>
  <si>
    <t>BUCHA DE REDUÇÃO, LONGA, PVC, SOLDÁVEL, DN 50 X 25 MM, INSTALADO EM RAMAL DE DISTRIBUIÇÃO DE ÁGUA - FORNECIMENTO E INSTALAÇÃO. AF_06/2022</t>
  </si>
  <si>
    <t>104006</t>
  </si>
  <si>
    <t>TÊ DE REDUÇÃO, PVC, SOLDÁVEL, DN 50MM X 25MM, INSTALADO EM RAMAL DE DISTRIBUIÇÃO DE ÁGUA - FORNECIMENTO E INSTALAÇÃO. AF_06/2022</t>
  </si>
  <si>
    <t>94703</t>
  </si>
  <si>
    <t>ADAPTADOR COM FLANGE E ANEL DE VEDAÇÃO, PVC, SOLDÁVEL, DN  25 MM X 3/4 , INSTALADO EM RESERVAÇÃO DE ÁGUA DE EDIFICAÇÃO QUE POSSUA RESERVATÓRIO DE FIBRA/FIBROCIMENTO   FORNECIMENTO E INSTALAÇÃO. AF_06/2016</t>
  </si>
  <si>
    <t>94706</t>
  </si>
  <si>
    <t>ADAPTADOR COM FLANGE E ANEL DE VEDAÇÃO, PVC, SOLDÁVEL, DN 50 MM X 1 1/2 , INSTALADO EM RESERVAÇÃO DE ÁGUA DE EDIFICAÇÃO QUE POSSUA RESERVATÓRIO DE FIBRA/FIBROCIMENTO   FORNECIMENTO E INSTALAÇÃO. AF_06/2016</t>
  </si>
  <si>
    <t>89987</t>
  </si>
  <si>
    <t>REGISTRO DE GAVETA BRUTO, LATÃO, ROSCÁVEL, 3/4", COM ACABAMENTO E CANOPLA CROMADOS - FORNECIMENTO E INSTALAÇÃO. AF_08/2021</t>
  </si>
  <si>
    <t>94792</t>
  </si>
  <si>
    <t>REGISTRO DE GAVETA BRUTO, LATÃO, ROSCÁVEL, 1", COM ACABAMENTO E CANOPLA CROMADOS - FORNECIMENTO E INSTALAÇÃO. AF_08/2021</t>
  </si>
  <si>
    <t>94489</t>
  </si>
  <si>
    <t>REGISTRO DE ESFERA, PVC, SOLDÁVEL, COM VOLANTE, DN  25 MM - FORNECIMENTO E INSTALAÇÃO. AF_08/2021</t>
  </si>
  <si>
    <t>94492</t>
  </si>
  <si>
    <t>REGISTRO DE ESFERA, PVC, SOLDÁVEL, COM VOLANTE, DN  50 MM - FORNECIMENTO E INSTALAÇÃO. AF_08/2021</t>
  </si>
  <si>
    <t>103051</t>
  </si>
  <si>
    <t>SUBSTITUIÇÃO DE REGISTRO OU VÁLVULA, ROSCÁVEL, DN  25 MM. AF_08/2021</t>
  </si>
  <si>
    <t>94797</t>
  </si>
  <si>
    <t>TORNEIRA DE BOIA PARA CAIXA D'ÁGUA, ROSCÁVEL, 1" - FORNECIMENTO E INSTALAÇÃO. AF_08/2021</t>
  </si>
  <si>
    <t>REF SINAPI 98461</t>
  </si>
  <si>
    <t>REFORÇO EM ESTRUTURA DE MADEIRA PARA SUPORTE DE CAIXA D' ÁGUA</t>
  </si>
  <si>
    <t>102623</t>
  </si>
  <si>
    <t>CAIXA D´ÁGUA EM POLIETILENO, 1000 LITROS (INCLUSOS TUBOS, CONEXÕES E TORNEIRA DE BÓIA) - FORNECIMENTO E INSTALAÇÃO. AF_06/2021</t>
  </si>
  <si>
    <t>REF. SBC 052489</t>
  </si>
  <si>
    <t>CAP/TAMPAO PVC SOLDAVEL 40mm</t>
  </si>
  <si>
    <t>REF.:  SBC 052487</t>
  </si>
  <si>
    <t>FORNECIMENTO E INSTALAÇÃO DE CAP/TAMPAO PVC SOLDAVEL 25mm</t>
  </si>
  <si>
    <t>REF.:  SBC 052488</t>
  </si>
  <si>
    <t>FORNECIMENTO E INSTALAÇÃO DE CAP/TAMPAO PVC SOLDAVEL 50mm</t>
  </si>
  <si>
    <t>91180</t>
  </si>
  <si>
    <t>FIXAÇÃO DE TUBOS HORIZONTAIS DE PVC ÁGUA/PVC ESGOTO/PVC PLUVIAL/CPVC/PPR/COBRE OU AÇO, DIÂMETROS MAIORES QUE 40 MM E MENORES OU IGUAIS A 75 MM, COM ABRAÇADEIRA TIPO  D  COM PARAFUSO DE FIXAÇÃO 2 1/2", FIXADA DIRETAMENTE NA LAJE OU PAREDE. AF_09/2023</t>
  </si>
  <si>
    <t>91179</t>
  </si>
  <si>
    <t>FIXAÇÃO DE TUBOS HORIZONTAIS DE PVC ÁGUA/PVC ESGOTO/PVC PLUVIAL/CPVC/PPR/COBRE OU AÇO, DIÂMETROS MENORES OU IGUAIS A 40 MM, COM ABRAÇADEIRA METÁLICA RÍGIDA TIPO  D  COM PARAFUSO DE FIXAÇÃO 1 1/4", FIXADA DIRETAMENTE NA LAJE OU PAREDE. AF_09/2023</t>
  </si>
  <si>
    <t>102605</t>
  </si>
  <si>
    <t>CAIXA D´ÁGUA EM POLIETILENO, 500 LITROS - FORNECIMENTO E INSTALAÇÃO. AF_06/2021</t>
  </si>
  <si>
    <t>94656</t>
  </si>
  <si>
    <t>ADAPTADOR CURTO COM BOLSA E ROSCA PARA REGISTRO, PVC, SOLDÁVEL, DN  25 MM X 3/4", INSTALADO EM RESERVAÇÃO PREDIAL DE ÁGUA - FORNECIMENTO E INSTALAÇÃO. AF_04/2024</t>
  </si>
  <si>
    <t>94658</t>
  </si>
  <si>
    <t>ADAPTADOR CURTO COM BOLSA E ROSCA PARA REGISTRO, PVC, SOLDÁVEL, DN 32 MM X 1", INSTALADO EM RESERVAÇÃO PREDIAL DE ÁGUA - FORNECIMENTO E INSTALAÇÃO. AF_04/2024</t>
  </si>
  <si>
    <t>103953</t>
  </si>
  <si>
    <t>BUCHA DE REDUÇÃO, CURTA, PVC, SOLDÁVEL, DN 32 X 25 MM, INSTALADO EM RAMAL DE DISTRIBUIÇÃO DE ÁGUA - FORNECIMENTO E INSTALAÇÃO. AF_06/2022</t>
  </si>
  <si>
    <t>94674</t>
  </si>
  <si>
    <t>JOELHO 90 GRAUS, PVC, SOLDÁVEL, DN 32 MM INSTALADO EM RESERVAÇÃO PREDIAL DE ÁGUA - FORNECIMENTO E INSTALAÇÃO. AF_04/2024</t>
  </si>
  <si>
    <t>90373</t>
  </si>
  <si>
    <t>JOELHO 90 GRAUS COM BUCHA DE LATÃO, PVC, SOLDÁVEL, DN 25MM, X 1/2  INSTALADO EM RAMAL OU SUB-RAMAL DE ÁGUA - FORNECIMENTO E INSTALAÇÃO. AF_06/2022</t>
  </si>
  <si>
    <t>94690</t>
  </si>
  <si>
    <t>TÊ, PVC, SOLDÁVEL, DN 32 MM INSTALADO EM RESERVAÇÃO PREDIAL DE ÁGUA - FORNECIMENTO E INSTALAÇÃO. AF_04/2024</t>
  </si>
  <si>
    <t>94691</t>
  </si>
  <si>
    <t>TÊ DE REDUÇÃO, PVC, SOLDÁVEL, DN 32 MM X  25 MM, INSTALADO EM RESERVAÇÃO PREDIAL DE ÁGUA - FORNECIMENTO E INSTALAÇÃO. AF_04/2024</t>
  </si>
  <si>
    <t>89357</t>
  </si>
  <si>
    <t>TUBO, PVC, SOLDÁVEL, DE 32MM, INSTALADO EM RAMAL OU SUB-RAMAL DE ÁGUA - FORNECIMENTO E INSTALAÇÃO. AF_06/2022</t>
  </si>
  <si>
    <t>TUBULAÇÕES - ESGOTO</t>
  </si>
  <si>
    <t>89711</t>
  </si>
  <si>
    <t>TUBO PVC, SERIE NORMAL, ESGOTO PREDIAL, DN 40 MM, FORNECIDO E INSTALADO EM RAMAL DE DESCARGA OU RAMAL DE ESGOTO SANITÁRIO. AF_08/2022</t>
  </si>
  <si>
    <t>89712</t>
  </si>
  <si>
    <t>TUBO PVC, SERIE NORMAL, ESGOTO PREDIAL, DN 50 MM, FORNECIDO E INSTALADO EM RAMAL DE DESCARGA OU RAMAL DE ESGOTO SANITÁRIO. AF_08/2022</t>
  </si>
  <si>
    <t>89714</t>
  </si>
  <si>
    <t>TUBO PVC, SERIE NORMAL, ESGOTO PREDIAL, DN 100 MM, FORNECIDO E INSTALADO EM RAMAL DE DESCARGA OU RAMAL DE ESGOTO SANITÁRIO. AF_08/2022</t>
  </si>
  <si>
    <t>89724</t>
  </si>
  <si>
    <t>JOELHO 90 GRAUS, PVC, SERIE NORMAL, ESGOTO PREDIAL, DN 40 MM, JUNTA SOLDÁVEL, FORNECIDO E INSTALADO EM RAMAL DE DESCARGA OU RAMAL DE ESGOTO SANITÁRIO. AF_08/2022</t>
  </si>
  <si>
    <t>89731</t>
  </si>
  <si>
    <t>JOELHO 90 GRAUS, PVC, SERIE NORMAL, ESGOTO PREDIAL, DN 50 MM, JUNTA ELÁSTICA, FORNECIDO E INSTALADO EM RAMAL DE DESCARGA OU RAMAL DE ESGOTO SANITÁRIO. AF_08/2022</t>
  </si>
  <si>
    <t>89744</t>
  </si>
  <si>
    <t>JOELHO 90 GRAUS, PVC, SERIE NORMAL, ESGOTO PREDIAL, DN 100 MM, JUNTA ELÁSTICA, FORNECIDO E INSTALADO EM RAMAL DE DESCARGA OU RAMAL DE ESGOTO SANITÁRIO. AF_08/2022</t>
  </si>
  <si>
    <t>89752</t>
  </si>
  <si>
    <t>LUVA SIMPLES, PVC, SERIE NORMAL, ESGOTO PREDIAL, DN 40 MM, JUNTA SOLDÁVEL, FORNECIDO E INSTALADO EM RAMAL DE DESCARGA OU RAMAL DE ESGOTO SANITÁRIO. AF_08/2022</t>
  </si>
  <si>
    <t>89753</t>
  </si>
  <si>
    <t>LUVA SIMPLES, PVC, SERIE NORMAL, ESGOTO PREDIAL, DN 50 MM, JUNTA ELÁSTICA, FORNECIDO E INSTALADO EM RAMAL DE DESCARGA OU RAMAL DE ESGOTO SANITÁRIO. AF_08/2022</t>
  </si>
  <si>
    <t>89778</t>
  </si>
  <si>
    <t>LUVA SIMPLES, PVC, SERIE NORMAL, ESGOTO PREDIAL, DN 100 MM, JUNTA ELÁSTICA, FORNECIDO E INSTALADO EM RAMAL DE DESCARGA OU RAMAL DE ESGOTO SANITÁRIO. AF_08/2022</t>
  </si>
  <si>
    <t>89746</t>
  </si>
  <si>
    <t>JOELHO 45 GRAUS, PVC, SERIE NORMAL, ESGOTO PREDIAL, DN 100 MM, JUNTA ELÁSTICA, FORNECIDO E INSTALADO EM RAMAL DE DESCARGA OU RAMAL DE ESGOTO SANITÁRIO. AF_08/2022</t>
  </si>
  <si>
    <t>89726</t>
  </si>
  <si>
    <t>JOELHO 45 GRAUS, PVC, SERIE NORMAL, ESGOTO PREDIAL, DN 40 MM, JUNTA SOLDÁVEL, FORNECIDO E INSTALADO EM RAMAL DE DESCARGA OU RAMAL DE ESGOTO SANITÁRIO. AF_08/2022</t>
  </si>
  <si>
    <t>89732</t>
  </si>
  <si>
    <t>JOELHO 45 GRAUS, PVC, SERIE NORMAL, ESGOTO PREDIAL, DN 50 MM, JUNTA ELÁSTICA, FORNECIDO E INSTALADO EM RAMAL DE DESCARGA OU RAMAL DE ESGOTO SANITÁRIO. AF_08/2022</t>
  </si>
  <si>
    <t>89783</t>
  </si>
  <si>
    <t>JUNÇÃO SIMPLES, PVC, SERIE NORMAL, ESGOTO PREDIAL, DN 40 MM, JUNTA SOLDÁVEL, FORNECIDO E INSTALADO EM RAMAL DE DESCARGA OU RAMAL DE ESGOTO SANITÁRIO. AF_08/2022</t>
  </si>
  <si>
    <t>89785</t>
  </si>
  <si>
    <t>JUNÇÃO SIMPLES, PVC, SERIE NORMAL, ESGOTO PREDIAL, DN 50 X 50 MM, JUNTA ELÁSTICA, FORNECIDO E INSTALADO EM RAMAL DE DESCARGA OU RAMAL DE ESGOTO SANITÁRIO. AF_08/2022</t>
  </si>
  <si>
    <t>89797</t>
  </si>
  <si>
    <t>JUNÇÃO SIMPLES, PVC, SERIE NORMAL, ESGOTO PREDIAL, DN 100 X 100 MM, JUNTA ELÁSTICA, FORNECIDO E INSTALADO EM RAMAL DE DESCARGA OU RAMAL DE ESGOTO SANITÁRIO. AF_08/2022</t>
  </si>
  <si>
    <t>89784</t>
  </si>
  <si>
    <t>TE, PVC, SERIE NORMAL, ESGOTO PREDIAL, DN 50 X 50 MM, JUNTA ELÁSTICA, FORNECIDO E INSTALADO EM RAMAL DE DESCARGA OU RAMAL DE ESGOTO SANITÁRIO. AF_08/2022</t>
  </si>
  <si>
    <t>89796</t>
  </si>
  <si>
    <t>TE, PVC, SERIE NORMAL, ESGOTO PREDIAL, DN 100 X 100 MM, JUNTA ELÁSTICA, FORNECIDO E INSTALADO EM RAMAL DE DESCARGA OU RAMAL DE ESGOTO SANITÁRIO. AF_08/2022</t>
  </si>
  <si>
    <t>89782</t>
  </si>
  <si>
    <t>TE, PVC, SERIE NORMAL, ESGOTO PREDIAL, DN 40 X 40 MM, JUNTA SOLDÁVEL, FORNECIDO E INSTALADO EM RAMAL DE DESCARGA OU RAMAL DE ESGOTO SANITÁRIO. AF_08/2022</t>
  </si>
  <si>
    <t>104341</t>
  </si>
  <si>
    <t>BUCHA DE REDUÇÃO LONGA, PVC, SÉRIE NORMAL, ESGOTO PREDIAL, DN 50 X 40 MM, JUNTA SOLDÁVEL E ELÁSTICA, FORNECIDO E INSTALADO EM RAMAL DE DESCARGA OU RAMAL DE ESGOTO SANITÁRIO. AF_08/2022</t>
  </si>
  <si>
    <t>104344</t>
  </si>
  <si>
    <t>TE, PVC, SÉRIE NORMAL, ESGOTO PREDIAL, DN 100 X 50 MM, JUNTA ELÁSTICA, FORNECIDO E INSTALADO EM RAMAL DE DESCARGA OU RAMAL DE ESGOTO SANITÁRIO. AF_08/2022</t>
  </si>
  <si>
    <t>104345</t>
  </si>
  <si>
    <t>JUNÇÃO DE REDUÇÃO INVERTIDA, PVC, SÉRIE NORMAL, ESGOTO PREDIAL, DN 100 X 50 MM, JUNTA ELÁSTICA, FORNECIDO E INSTALADO EM RAMAL DE DESCARGA OU RAMAL DE ESGOTO SANITÁRIO. AF_08/2022</t>
  </si>
  <si>
    <t>104348</t>
  </si>
  <si>
    <t>TERMINAL DE VENTILAÇÃO, PVC, SÉRIE NORMAL, ESGOTO PREDIAL, DN 50 MM, JUNTA SOLDÁVEL, FORNECIDO E INSTALADO EM PRUMADA DE ESGOTO SANITÁRIO OU VENTILAÇÃO. AF_08/2022</t>
  </si>
  <si>
    <t>104357</t>
  </si>
  <si>
    <t>CAP, PVC, SÉRIE NORMAL, ESGOTO PREDIAL, DN 100 MM, JUNTA ELÁSTICA, FORNECIDO E INSTALADO EM SUBCOLETOR AÉREO DE ESGOTO SANITÁRIO. AF_08/2022</t>
  </si>
  <si>
    <t>89707</t>
  </si>
  <si>
    <t>CAIXA SIFONADA, PVC, DN 100 X 100 X 50 MM, JUNTA ELÁSTICA, FORNECIDA E INSTALADA EM RAMAL DE DESCARGA OU EM RAMAL DE ESGOTO SANITÁRIO. AF_08/2022</t>
  </si>
  <si>
    <t>89709</t>
  </si>
  <si>
    <t>RALO SIFONADO, PVC, DN 100 X 40 MM, JUNTA SOLDÁVEL, FORNECIDO E INSTALADO EM RAMAL DE DESCARGA OU EM RAMAL DE ESGOTO SANITÁRIO. AF_08/2022</t>
  </si>
  <si>
    <t>89710</t>
  </si>
  <si>
    <t>RALO SECO, PVC, DN 100 X 40 MM, JUNTA SOLDÁVEL, FORNECIDO E INSTALADO EM RAMAL DE DESCARGA OU EM RAMAL DE ESGOTO SANITÁRIO. AF_08/2022</t>
  </si>
  <si>
    <t>98104</t>
  </si>
  <si>
    <t>CAIXA DE GORDURA SIMPLES (CAPACIDADE: 36L), RETANGULAR, EM ALVENARIA COM TIJOLOS CERÂMICOS MACIÇOS, DIMENSÕES INTERNAS = 0,2X0,4 M, ALTURA INTERNA = 0,8 M. AF_12/2020</t>
  </si>
  <si>
    <t>97902</t>
  </si>
  <si>
    <t>CAIXA ENTERRADA HIDRÁULICA RETANGULAR EM ALVENARIA COM TIJOLOS CERÂMICOS MACIÇOS, DIMENSÕES INTERNAS: 0,6X0,6X0,6 M PARA REDE DE ESGOTO. AF_12/2020</t>
  </si>
  <si>
    <t>REF ORSE 10608</t>
  </si>
  <si>
    <t>DESOBSTRUÇÃO DE TUBULAÇÃO DE ESGOTO (DESENTUPIMENTO) COM AUXILIO DE EQUIPAMENTO HIDROJATO</t>
  </si>
  <si>
    <t>98105</t>
  </si>
  <si>
    <t>CAIXA DE GORDURA DUPLA (CAPACIDADE: 126 L), RETANGULAR, EM ALVENARIA COM TIJOLOS CERÂMICOS MACIÇOS, DIMENSÕES INTERNAS = 0,4X0,7 M, ALTURA INTERNA = 0,8 M. AF_12/2020</t>
  </si>
  <si>
    <t>98110</t>
  </si>
  <si>
    <t>CAIXA DE GORDURA PEQUENA (CAPACIDADE: 19 L), CIRCULAR, EM PVC, DIÂMETRO INTERNO= 0,3 M. AF_12/2020</t>
  </si>
  <si>
    <t>104329</t>
  </si>
  <si>
    <t>CAIXA SIFONADA, COM GRELHA REDONDA, PVC, DN 150 X 150 X 50 MM, JUNTA SOLDÁVEL, FORNECIDA E INSTALADA EM RAMAL DE DESCARGA OU EM RAMAL DE ESGOTO SANITÁRIO. AF_08/2022</t>
  </si>
  <si>
    <t>89748</t>
  </si>
  <si>
    <t>CURVA CURTA 90 GRAUS, PVC, SERIE NORMAL, ESGOTO PREDIAL, DN 100 MM, JUNTA ELÁSTICA, FORNECIDO E INSTALADO EM RAMAL DE DESCARGA OU RAMAL DE ESGOTO SANITÁRIO. AF_08/2022</t>
  </si>
  <si>
    <t>104350</t>
  </si>
  <si>
    <t>JUNÇÃO DE REDUÇÃO INVERTIDA, PVC, SÉRIE NORMAL, ESGOTO PREDIAL, DN 75 X 50 MM, JUNTA ELÁSTICA, FORNECIDO E INSTALADO EM PRUMADA DE ESGOTO SANITÁRIO OU VENTILAÇÃO. AF_08/2022</t>
  </si>
  <si>
    <t>104353</t>
  </si>
  <si>
    <t>JUNÇÃO DE REDUÇÃO INVERTIDA, PVC, SÉRIE NORMAL, ESGOTO PREDIAL, DN 100 X 50 MM, JUNTA ELÁSTICA, FORNECIDO E INSTALADO EM PRUMADA DE ESGOTO SANITÁRIO OU VENTILAÇÃO. AF_08/2022</t>
  </si>
  <si>
    <t>89799</t>
  </si>
  <si>
    <t>TUBO PVC, SERIE NORMAL, ESGOTO PREDIAL, DN 75 MM, FORNECIDO E INSTALADO EM PRUMADA DE ESGOTO SANITÁRIO OU VENTILAÇÃO. AF_08/2022</t>
  </si>
  <si>
    <t>89798</t>
  </si>
  <si>
    <t>TUBO PVC, SERIE NORMAL, ESGOTO PREDIAL, DN 50 MM, FORNECIDO E INSTALADO EM PRUMADA DE ESGOTO SANITÁRIO OU VENTILAÇÃO. AF_08/2022</t>
  </si>
  <si>
    <t>REF.:  SBC (053343)</t>
  </si>
  <si>
    <t>FORNECIMENTO E INSTALAÇÃO DE ANEL VEDACAO 100mm PARA SAIDA VASO SANITARIO</t>
  </si>
  <si>
    <t>TOLDOS</t>
  </si>
  <si>
    <t>REF.: CPOS/CDHU (16.32.120)</t>
  </si>
  <si>
    <t>FORNECIMENTO E INSTALAÇÃO DE CHAPA DE POLICARBONATO COMPACTO 4MM (FUMÊ), SOBRE ESTRUTURA JÁ MONTADA. INCLUSIVE VEDAÇÃO, PERFIL TRAPEZOIDAL E GAXETA</t>
  </si>
  <si>
    <t>REF.: CPOS/CDHU (16.32.120) (1)</t>
  </si>
  <si>
    <t>FORNECIMENTO E INSTALAÇÃO DE CHAPA DE POLICARBONATO COMPACTO 3MM (FUMÊ), SOBRE ESTRUTURA JÁ MONTADA. INCLUSIVE VEDAÇÃO, PERFIL TRAPEZOIDAL E GAXETA</t>
  </si>
  <si>
    <t>REF.: SBC (112000)</t>
  </si>
  <si>
    <t>FORNECIMENTO E INSTALAÇÃO DE TOLDO (COBERTURA) EM ESTRUTURA DE AÇO GALVANIZADO, COM POLICARBONATO COMPACTO 4MM FUMÊ. SEM PINTURA</t>
  </si>
  <si>
    <t>REF.: SBC (100146)</t>
  </si>
  <si>
    <t>FORNECIMENTO E INSTALAÇÃO DE TOLDO (COBERTURA) MONTADA EM ESTRUTURA ALUMINIO LEVE, COM CHAPA DE POLICARBONATO COMPACTO 4MM FUMÊ. SEM PINTURA</t>
  </si>
  <si>
    <t>ESQUADRIAS - PORTAS E PORTÕES</t>
  </si>
  <si>
    <t>90842</t>
  </si>
  <si>
    <t>KIT DE PORTA DE MADEIRA PARA PINTURA, SEMI-OCA (LEVE OU MÉDIA), PADRÃO MÉDIO, 70X210CM, ESPESSURA DE 3,5CM, ITENS INCLUSOS: DOBRADIÇAS, MONTAGEM E INSTALAÇÃO DO BATENTE, FECHADURA COM EXECUÇÃO DO FURO - FORNECIMENTO E INSTALAÇÃO. AF_12/2019</t>
  </si>
  <si>
    <t>90843</t>
  </si>
  <si>
    <t>KIT DE PORTA DE MADEIRA PARA PINTURA, SEMI-OCA (LEVE OU MÉDIA), PADRÃO MÉDIO, 80X210CM, ESPESSURA DE 3,5CM, ITENS INCLUSOS: DOBRADIÇAS, MONTAGEM E INSTALAÇÃO DO BATENTE, FECHADURA COM EXECUÇÃO DO FURO - FORNECIMENTO E INSTALAÇÃO. AF_12/2019</t>
  </si>
  <si>
    <t>90844</t>
  </si>
  <si>
    <t>KIT DE PORTA DE MADEIRA PARA PINTURA, SEMI-OCA (LEVE OU MÉDIA), PADRÃO MÉDIO, 90X210CM, ESPESSURA DE 3,5CM, ITENS INCLUSOS: DOBRADIÇAS, MONTAGEM E INSTALAÇÃO DO BATENTE, FECHADURA COM EXECUÇÃO DO FURO - FORNECIMENTO E INSTALAÇÃO. AF_12/2019</t>
  </si>
  <si>
    <t>REF. SBC - 110181</t>
  </si>
  <si>
    <t>FORNECIMENTO E INSTALAÇÃO DE PORTA DE MADEIRA COMPLETA, DO TIPO DESLIZANTE (DE CORRER), COM TRILHO, ALIZAR, BATENTE E FERRAGENS, DIMENSÕES 0,90X2,10M</t>
  </si>
  <si>
    <t>REF.: SBC (110264)</t>
  </si>
  <si>
    <t>FORNECIMENTO E INSTALAÇÃO DE PORTA DE MADEIRA COMPLETA, DO TIPO DESLIZANTE (DE CORRER), COM TRILHO, ALIZAR, BATENTE E FERRAGENS, DIMENSÕES: 1,20X2,10M</t>
  </si>
  <si>
    <t>100659</t>
  </si>
  <si>
    <t>ALIZAR DE 5X1,5CM PARA PORTA FIXADO COM PREGOS, PADRÃO MÉDIO - FORNECIMENTO E INSTALAÇÃO. AF_12/2019</t>
  </si>
  <si>
    <t>90806</t>
  </si>
  <si>
    <t>BATENTE PARA PORTA DE MADEIRA, FIXAÇÃO COM ARGAMASSA, PADRÃO MÉDIO - FORNECIMENTO E INSTALAÇÃO. AF_12/2019</t>
  </si>
  <si>
    <t>100697</t>
  </si>
  <si>
    <t>RECOLOCAÇÃO DE FOLHAS DE PORTA DE MADEIRA LEVE OU MÉDIA DE 80CM DE LARGURA, CONSIDERANDO REAPROVEITAMENTO DO MATERIAL. AF_12/2019</t>
  </si>
  <si>
    <t>100698</t>
  </si>
  <si>
    <t>RECOLOCAÇÃO DE FOLHAS DE PORTA DE MADEIRA LEVE OU MÉDIA DE 90CM DE LARGURA, CONSIDERANDO REAPROVEITAMENTO DO MATERIAL. AF_12/2019</t>
  </si>
  <si>
    <t>100696</t>
  </si>
  <si>
    <t>RECOLOCAÇÃO DE FOLHAS DE PORTA DE MADEIRA LEVE OU MÉDIA DE 70CM DE LARGURA, CONSIDERANDO REAPROVEITAMENTO DO MATERIAL. AF_12/2019</t>
  </si>
  <si>
    <t>REF. ORSE 1841</t>
  </si>
  <si>
    <t>REVISÃO DE ESQUADRIA DE ALUMINIO, PORTAS E JANELAS. INCLUSIVE TROCA DE ROLDANA E TRILHO EM PORTA DE CORRER</t>
  </si>
  <si>
    <t>REF. ORSE 1859</t>
  </si>
  <si>
    <t>REVISÃO DE PORTA PANTOGRÁFICA, COM SUBSTITUIÇÃO DE PARTES OU TRILHOS, INCLUSIVE LUBRIFICAÇÃO/ENGRAXAMENTO</t>
  </si>
  <si>
    <t>REF. ORSE 4368</t>
  </si>
  <si>
    <t>LUBRIFICAÇÃO/ENGRAXAMENTO DE PORTA PANTOGRÁFICA. REVISÃO DO FUNCIONAMENTO, SEM TROCA DE PARTES</t>
  </si>
  <si>
    <t>REF.: 88315 + 88251</t>
  </si>
  <si>
    <t>ADEQUAÇÃO EM PORTA PANTOGRAFICA PARA PERMITIR ENTRADA ACESSÍVEL</t>
  </si>
  <si>
    <t>REF. ORSE 1838</t>
  </si>
  <si>
    <t>PORTA EM ALUMINIO, PANTOGRÁFICA, COM FERRAGENS, COR FOSCA</t>
  </si>
  <si>
    <t>REF.: EMOP (14.002.0131-A)</t>
  </si>
  <si>
    <t>FORNECIMENTO E INSTALAÇÃO DE PORTA PANTOGRAFICA DE FERRO, INCLUSIVE FERRAGENS, CANALETAS E GUIAS, COM FECHO PARA CADEADO, ADAPTADO PARA PCD (SEM DEGRAU), COM PINTURA DE PROTEÇÃO E DE ACABAMENTO.</t>
  </si>
  <si>
    <t>REF CPOS 22.01.221</t>
  </si>
  <si>
    <t>REVISÃO GERAL NO FUNCIONAMENTO DE PORTÃO METÁLICO, INCLUSIVE REPAROS NECESSÁRIOS</t>
  </si>
  <si>
    <t>REF. CAERN 1090150</t>
  </si>
  <si>
    <t>PORTÃO EM TUBO METALON 30X50mm E CHAPA METALON N° 18, DE ABRIR, INCL. PINTURA ANTI-CORROSIVA</t>
  </si>
  <si>
    <t>REF SEINFRA C1364</t>
  </si>
  <si>
    <t>FERROLHO DE SOBREPOR OU EMBUTIR GRANDE</t>
  </si>
  <si>
    <t>REF FDE 06.60.052</t>
  </si>
  <si>
    <t>RETIRADA DE PUXADOR</t>
  </si>
  <si>
    <t>REF ORSE 4271</t>
  </si>
  <si>
    <t>PUXADOR REDONDO PARA PORTA DE VIDRO</t>
  </si>
  <si>
    <t>REF SIURB 076051</t>
  </si>
  <si>
    <t>RETIRADA DE FECHADURAS, FECHOS OU TARGETAS DE SOBREPOR</t>
  </si>
  <si>
    <t>90831</t>
  </si>
  <si>
    <t>FECHADURA DE EMBUTIR PARA PORTA DE BANHEIRO, COMPLETA, ACABAMENTO PADRÃO MÉDIO, INCLUSO EXECUÇÃO DE FURO - FORNECIMENTO E INSTALAÇÃO. AF_12/2019</t>
  </si>
  <si>
    <t>91306</t>
  </si>
  <si>
    <t>FECHADURA DE EMBUTIR PARA PORTAS INTERNAS, COMPLETA, ACABAMENTO PADRÃO MÉDIO, COM EXECUÇÃO DE FURO - FORNECIMENTO E INSTALAÇÃO. AF_12/2019</t>
  </si>
  <si>
    <t>90830</t>
  </si>
  <si>
    <t>FECHADURA DE EMBUTIR COM CILINDRO, EXTERNA, COMPLETA, ACABAMENTO PADRÃO MÉDIO, INCLUSO EXECUÇÃO DE FURO - FORNECIMENTO E INSTALAÇÃO. AF_12/2019</t>
  </si>
  <si>
    <t>100704</t>
  </si>
  <si>
    <t>PORTA CADEADO ZINCADO OXIDADO PRETO COM CADEADO DE AÇO INOX, LARGURA DE *50* MM. AF_12/2019</t>
  </si>
  <si>
    <t>REF. ORSE 7360 + FDE 2.66.40 E 2.67.48</t>
  </si>
  <si>
    <t>BATE MACA DE 900X400MM EM CHAPA DE AÇO INOX 304, E= 1,30MM, POLIDO, DOTADO DE 4 FUROS E PARAFUSOS INOX AUTO ATARRACHANTES, FORNECIMENTO E INSTALAÇÃO</t>
  </si>
  <si>
    <t>REF.: ORSE 12198</t>
  </si>
  <si>
    <t>FORNECIMENTO E INSTALAÇÃO DE VEDA PORTA NHN OU SIMILAR. INSTALAÇÃO EM PORTÃO METALICO BASCULANTE.</t>
  </si>
  <si>
    <t>REF CPOS/CDHU (28.20.800)</t>
  </si>
  <si>
    <t>AUTOMATIZAÇÃO COMPLETA DE PORTA DESLIZANTE DE VIDRO, COM 4 FOLHAS (2 FIXAS E 2 MÓVEIS). FORNECIMENTO, MONTAGEM E INSTALAÇÃO COMPLETA.</t>
  </si>
  <si>
    <t>REF. AGETOP CIVIL 180506</t>
  </si>
  <si>
    <t>PORTA DE CORRER EM VIDRO - REINSTALAÇÃO, COM REAPROVEITAMENTO DO MATERIAL E ADEQUAÇÕES NECESSÁRIAS PARA ALINHAMENTO</t>
  </si>
  <si>
    <t>REF AGETOP 180506</t>
  </si>
  <si>
    <t>FORNECIMENTO E INSTALAÇÃO COMPLETA DE PORTA DE CORRER, EM ESQUADRIA DE ALUMÍNIO E VIDRO. COM 2 FOLHAS FIXAS E 2 FOLHAS MÓVEIS. COM FERRAGENS E PUXADOR. VIDRO TEMPERADO 10MM</t>
  </si>
  <si>
    <t>91341</t>
  </si>
  <si>
    <t>PORTA EM ALUMÍNIO DE ABRIR TIPO VENEZIANA COM GUARNIÇÃO, FIXAÇÃO COM PARAFUSOS - FORNECIMENTO E INSTALAÇÃO. AF_12/2019</t>
  </si>
  <si>
    <t>REF.: CPOS/CDHU (24.02.080)</t>
  </si>
  <si>
    <t>FORNECIMENTO E INSTALAÇÃO DE PORTA/PORTÃO DE ABRIR TIPO VENEZIANA, DE FERRO, REFORÇADA, FABRICADA SOB MEDIDA, INSTALAÇÃO COMPLETA, COM FERRAGENS, BATENTE E ALIZAR, INCLUSIVE PINTURA</t>
  </si>
  <si>
    <t>REF.:  AGETOP CIVIL (230210)</t>
  </si>
  <si>
    <t>FORNECIMENTO E INSTALAÇÃO DE DOBRADIÇA COM MOLA PARA PORTAS</t>
  </si>
  <si>
    <t>Un</t>
  </si>
  <si>
    <t>REF.:  SBC (140038)</t>
  </si>
  <si>
    <t>FORNECIMENTO E INSTALAÇÃO DE MOLA HIDRAULICA PARA PORTA COM BRACO REGULAVEL</t>
  </si>
  <si>
    <t>90796</t>
  </si>
  <si>
    <t>KIT DE PORTA-PRONTA DE MADEIRA EM ACABAMENTO MELAMÍNICO BRANCO, FOLHA LEVE OU MÉDIA, E BATENTE METÁLICO, 80X210CM, FIXAÇÃO COM ARGAMASSA - FORNECIMENTO E INSTALAÇÃO. AF_12/2019</t>
  </si>
  <si>
    <t>90797</t>
  </si>
  <si>
    <t>KIT DE PORTA-PRONTA DE MADEIRA EM ACABAMENTO MELAMÍNICO BRANCO, FOLHA LEVE OU MÉDIA, E BATENTE METÁLICO, 90X210CM, FIXAÇÃO COM ARGAMASSA - FORNECIMENTO E INSTALAÇÃO. AF_12/2019</t>
  </si>
  <si>
    <t>90795</t>
  </si>
  <si>
    <t>KIT DE PORTA-PRONTA DE MADEIRA EM ACABAMENTO MELAMÍNICO BRANCO, FOLHA LEVE OU MÉDIA, E BATENTE METÁLICO, 70X210CM, FIXAÇÃO COM ARGAMASSA - FORNECIMENTO E INSTALAÇÃO. AF_12/2019</t>
  </si>
  <si>
    <t>ESQUADRIAS - JANELAS</t>
  </si>
  <si>
    <t>94589</t>
  </si>
  <si>
    <t>CONTRAMARCO DE ALUMÍNIO, FIXAÇÃO COM ARGAMASSA - FORNECIMENTO E INSTALAÇÃO. AF_12/2019</t>
  </si>
  <si>
    <t>101965</t>
  </si>
  <si>
    <t>PEITORIL LINEAR EM GRANITO OU MÁRMORE, L = 15CM, COMPRIMENTO DE ATÉ 2M, ASSENTADO COM ARGAMASSA 1:6 COM ADITIVO. AF_11/2020</t>
  </si>
  <si>
    <t>REF.: SBC (130317) (1)</t>
  </si>
  <si>
    <t>FORNECIMENTO E INSTALAÇÃO DE PEITORIL EM GRANITO SAO GABRIEL 20cm</t>
  </si>
  <si>
    <t>94570</t>
  </si>
  <si>
    <t>JANELA DE ALUMÍNIO DE CORRER COM 2 FOLHAS PARA VIDROS, COM VIDROS, BATENTE, ACABAMENTO COM ACETATO OU BRILHANTE E FERRAGENS. EXCLUSIVE ALIZAR E CONTRAMARCO. FORNECIMENTO E INSTALAÇÃO. AF_12/2019</t>
  </si>
  <si>
    <t>94573</t>
  </si>
  <si>
    <t>JANELA DE ALUMÍNIO DE CORRER COM 4 FOLHAS PARA VIDROS, COM VIDROS, BATENTE, ACABAMENTO COM ACETATO OU BRILHANTE E FERRAGENS. EXCLUSIVE ALIZAR E CONTRAMARCO. FORNECIMENTO E INSTALAÇÃO. AF_12/2019</t>
  </si>
  <si>
    <t>REF.: SINAPI 94573</t>
  </si>
  <si>
    <t>JANELA - INSTALAÇÃO. COM REAPROVEITAMENTO DO MATERIAL</t>
  </si>
  <si>
    <t>REF 73932/001 03/2019</t>
  </si>
  <si>
    <t>GRADE DE FERRO EM BARRA CHATA 3/16", TIPO TIJOLINHO - RETIRADA, RECOLOCAÇÃO E VEDAÇÃO</t>
  </si>
  <si>
    <t>REF SETOP SER-GRA-005</t>
  </si>
  <si>
    <t>FORNECIMENTO E ASSENTAMENTO DE GRADE FIXA DE FERRO, TIPO TIJOLINHO, PARA PROTEÇÃO DE JANELAS</t>
  </si>
  <si>
    <t>REF CPOS 26.20.020</t>
  </si>
  <si>
    <t>RECOLOCAÇÃO DE VIDRO INCLUSIVE EMASSAMENTO OU RECOLOCACAO DE BAGUETES</t>
  </si>
  <si>
    <t>94569</t>
  </si>
  <si>
    <t>JANELA DE ALUMÍNIO TIPO MAXIM-AR, COM VIDROS, BATENTE E FERRAGENS. EXCLUSIVE ALIZAR, ACABAMENTO E CONTRAMARCO. FORNECIMENTO E INSTALAÇÃO. AF_12/2019</t>
  </si>
  <si>
    <t>100674</t>
  </si>
  <si>
    <t>JANELA FIXA DE ALUMÍNIO PARA VIDRO, COM VIDRO, BATENTE E FERRAGENS. EXCLUSIVE ACABAMENTO, ALIZAR E CONTRAMARCO. FORNECIMENTO E INSTALAÇÃO. AF_12/2019</t>
  </si>
  <si>
    <t>102168</t>
  </si>
  <si>
    <t>INSTALAÇÃO DE VIDRO LISO INCOLOR, E = 8 MM, EM ESQUADRIA DE ALUMÍNIO OU PVC, FIXADO COM BAGUETE. AF_01/2021_PS</t>
  </si>
  <si>
    <t>REF ORSE 9560 + SBC 1402</t>
  </si>
  <si>
    <t>SUBSTITUIÇÃO DO BRAÇO DE ABERTURA DE JANELA TIPO MAXIM-AR</t>
  </si>
  <si>
    <t>REF.: JUN-DIL-005 + SINAPI 142</t>
  </si>
  <si>
    <t>APLICAÇÃO DE SELANTE (MASTIQUE ELASTICO) PU 40 INCOLOR. EM TODAS AS JANELAS. PERIMETRO INFERIOR EXTERNO</t>
  </si>
  <si>
    <t>REF.: SBC (112597)</t>
  </si>
  <si>
    <t>FORNECIMENTO E INSTALAÇÃO DE ALIZAR ALUMINIO PINTURA ELETROSTATICA BRANCA</t>
  </si>
  <si>
    <t>REF.: SBC (112800)</t>
  </si>
  <si>
    <t>FORNECIMENTO E INSTALAÇÃO DE JANELA FIXA DE ALUMINIO EM VENEZIANA FIXA, INCLUSIVE ACESSÓRIOS E VEDAÇÃO.</t>
  </si>
  <si>
    <t>REF.: CPOS/CDHU (32.06.240)</t>
  </si>
  <si>
    <t>FORNECIMENTO E INSTALAÇÃO DE PELICULA EM VIDROS, DO TIPO JATEADA OU INCOLOR DE PROTEÇÃO, USO INTERNO</t>
  </si>
  <si>
    <t>REF.: SEDOP (251321)</t>
  </si>
  <si>
    <t>FORNECIMENTO E INSTALAÇÃO DE PELÍCULA TIPO INSULFILM EM JANELAS, G5/G20/G35 OU PRATA ESPELHADA</t>
  </si>
  <si>
    <t>REF.:  SINAPI (102162)</t>
  </si>
  <si>
    <t>SUBSTITUIÇÃO DE VIDRO LISO INCOLOR, E= 4MM. COM VEDAÇÃO. FORNECIMENTO E INSTALAÇÃO.</t>
  </si>
  <si>
    <t>SERVIÇOS DE ELÉTRICA - ILUMINAÇÃO</t>
  </si>
  <si>
    <t>97596</t>
  </si>
  <si>
    <t>SENSOR DE PRESENÇA SEM FOTOCÉLULA, FIXAÇÃO EM PAREDE - FORNECIMENTO E INSTALAÇÃO. AF_02/2020</t>
  </si>
  <si>
    <t>97595</t>
  </si>
  <si>
    <t>SENSOR DE PRESENÇA COM FOTOCÉLULA, FIXAÇÃO EM PAREDE - FORNECIMENTO E INSTALAÇÃO. AF_02/2020</t>
  </si>
  <si>
    <t>97598</t>
  </si>
  <si>
    <t>SENSOR DE PRESENÇA SEM FOTOCÉLULA, FIXAÇÃO EM TETO - FORNECIMENTO E INSTALAÇÃO. AF_02/2020</t>
  </si>
  <si>
    <t>REF SINAPI 97587</t>
  </si>
  <si>
    <t>LUMINÁRIA INSTALAÇÃO. CONSIDERANDO O REAPROVEITAMENTO DO MATERIAL</t>
  </si>
  <si>
    <t>REF.:  SBC (060181)</t>
  </si>
  <si>
    <t>POSTE DE JARDIM GLOBO DUPLO 2,44m EM ACO, COM DOIS GLOBOS E LÂMPADAS</t>
  </si>
  <si>
    <t>REF.:  AGESUL (1201001135)</t>
  </si>
  <si>
    <t>REFLETOR HOLOFOTE LED 400W IP-66 A PROVA D'AGUA BRANCO FRIO 6000K - FORNECIMENTO E INSTALACAO</t>
  </si>
  <si>
    <t>REF. 96363</t>
  </si>
  <si>
    <t>LUMINÁRIA COMERCIAL CALHA EMBUTIR 2X18W 1250MM TUBULAR T8. COM LÂMPADAS</t>
  </si>
  <si>
    <t>97607</t>
  </si>
  <si>
    <t>LUMINÁRIA ARANDELA TIPO TARTARUGA, DE SOBREPOR, COM 1 LÂMPADA LED DE 6 W, SEM REATOR - FORNECIMENTO E INSTALAÇÃO. AF_02/2020</t>
  </si>
  <si>
    <t>REF.:   EMOP (18.027.0476-0)</t>
  </si>
  <si>
    <t>LUMINARIA DE SOBREPOR, FIXADA EM LAJE OU FORRO, TIPO CALHA, CHANFRADA OU PRISMATICA, COMPLETA, COM LAMPADA LED TUBULAR DE 2 X 18W. FORNECIMENTO E COLOCACAO</t>
  </si>
  <si>
    <t>REF.:   EMOP (18.027.0484-A)</t>
  </si>
  <si>
    <t>LUMINARIA DE SOBREPOR, FIXADA EM LAJE OU FORRO, TIPO CALHA, CHANFRADA OU PRISMATICA, COMPLETA, COM LAMPADA LED TUBULAR DE 4 X 18W. FORNECIMENTO E COLOCACAO</t>
  </si>
  <si>
    <t>REF.:   COMPESA (29.02.24U)</t>
  </si>
  <si>
    <t>LUMINÁRIA TIPO CALHA, DE EMBUTIR, COM 4 LÂMPADAS FLUORESCENTES DE 14 W COM REFLETOR E REATOR DE PARTIDA (60x60CM) - FORNECIMENTO E INSTALAÇÃO</t>
  </si>
  <si>
    <t>SERVIÇOS DE ELÉTRICA - SPDA</t>
  </si>
  <si>
    <t>96973</t>
  </si>
  <si>
    <t>CORDOALHA DE COBRE NU 35 MM², NÃO ENTERRADA, COM ISOLADOR - FORNECIMENTO E INSTALAÇÃO. AF_08/2023</t>
  </si>
  <si>
    <t>96985</t>
  </si>
  <si>
    <t>HASTE DE ATERRAMENTO, DIÂMETRO 5/8", COM 3 METROS - FORNECIMENTO E INSTALAÇÃO. AF_08/2023</t>
  </si>
  <si>
    <t>98111</t>
  </si>
  <si>
    <t>CAIXA DE INSPEÇÃO PARA ATERRAMENTO, CIRCULAR, EM POLIETILENO, DIÂMETRO INTERNO = 0,3 M. AF_12/2020</t>
  </si>
  <si>
    <t>98463</t>
  </si>
  <si>
    <t>SUPORTE ISOLADOR PARA FIXAÇÃO DA CORDOALHA DE COBRE EM ALVENARIA OU CONCRETO - FORNECIMENTO E INSTALAÇÃO. AF_08/2023</t>
  </si>
  <si>
    <t>104750</t>
  </si>
  <si>
    <t>CONECTOR GRAMPO METÁLICO TIPO OLHAL, PARA SPDA, PARA HASTE DE ATERRAMENTO DE 5/8'' E CABOS DE 10 A 50 MM2 - FORNECIMENTO E INSTALAÇÃO. AF_08/2023</t>
  </si>
  <si>
    <t>104752</t>
  </si>
  <si>
    <t>CONECTOR SPLIT-BOLT, PARA SPDA, PARA CABOS ATÉ 35 MM2 - FORNECIMENTO E INSTALAÇÃO. AF_08/2023</t>
  </si>
  <si>
    <t>96984</t>
  </si>
  <si>
    <t>ELETRODUTO PVC RÍGIDO, DIÂMETRO 40MM, COM 3 METROS, PARA SPDA - FORNECIMENTO E INSTALAÇÃO. AF_08/2023</t>
  </si>
  <si>
    <t>96987</t>
  </si>
  <si>
    <t>BASE METÁLICA PARA MASTRO 1 ½"  PARA SPDA - FORNECIMENTO E INSTALAÇÃO. AF_08/2023</t>
  </si>
  <si>
    <t>96988</t>
  </si>
  <si>
    <t>MASTRO 1 ½", COM 3 METROS, PARA SPDA - FORNECIMENTO E INSTALAÇÃO. AF_08/2023</t>
  </si>
  <si>
    <t>96989</t>
  </si>
  <si>
    <t>CAPTOR TIPO FRANKLIN PARA SPDA - FORNECIMENTO E INSTALAÇÃO. AF_08/2023</t>
  </si>
  <si>
    <t>REF CPOS 42.01.086</t>
  </si>
  <si>
    <t>REMOÇÃO E REINSTALAÇÃO DE CAPTOR TIPO TERMINAL AÉREO</t>
  </si>
  <si>
    <t>REF. CPOS 42.01.086 + SBC 063013</t>
  </si>
  <si>
    <t>CAPTOR TIPO TERMINAL AEREO, 3/8" H = 300mm EM ALUMINIO - FORNECIMENTO E INSTALAÇÃO</t>
  </si>
  <si>
    <t>REF ORSE 12337</t>
  </si>
  <si>
    <t>FIXAÇÃO DE BARRA CHATA DE ALUMÍNIO</t>
  </si>
  <si>
    <t>REF. FDE 09.13.030</t>
  </si>
  <si>
    <t>CAIXA SUSPENSA MEDIÇÃO ATERRAMENTO 4"x 2" POLIPROPILENO 02"</t>
  </si>
  <si>
    <t>REF.: SIURB 091195 + IOPES 048701</t>
  </si>
  <si>
    <t>BARRA CHATA EM ALUMINIO 7/8" X 1/8" X 3M (70MM2) - FORNECIMENTO E INSTALAÇÃO</t>
  </si>
  <si>
    <t>REF. SUDECAP 11.92.15</t>
  </si>
  <si>
    <t>CONECTOR EMENDA E MEDICAO P/CABOS COBRE 16 A 50MM2</t>
  </si>
  <si>
    <t>96977</t>
  </si>
  <si>
    <t>CORDOALHA DE COBRE NU 50 MM², ENTERRADA - FORNECIMENTO E INSTALAÇÃO. AF_08/2023</t>
  </si>
  <si>
    <t>00001578</t>
  </si>
  <si>
    <t>TERMINAL A COMPRESSAO EM COBRE ESTANHADO PARA CABO 50 MM2, 1 FURO E 1 COMPRESSAO, PARA PARAFUSO DE FIXACAO M8</t>
  </si>
  <si>
    <t>104746</t>
  </si>
  <si>
    <t>MINI CAPTOR PARA SPDA - FORNECIMENTO E INSTALAÇÃO. AF_08/2023</t>
  </si>
  <si>
    <t>REF.:  AGESUL (1201006035)</t>
  </si>
  <si>
    <t>CONEXAO ATRAVES DE SOLDA EXOTERMICA, INCLUSO MOLDE, PALITO IGNITOR E ALICATE - FORNECIMENTO E INSTALACAO</t>
  </si>
  <si>
    <t>SERVIÇOS DE REDE LÓGICA ESTRUTURADA</t>
  </si>
  <si>
    <t>98302</t>
  </si>
  <si>
    <t>PATCH PANEL 24 PORTAS, CATEGORIA 6 - FORNECIMENTO E INSTALAÇÃO. AF_11/2019</t>
  </si>
  <si>
    <t>98297</t>
  </si>
  <si>
    <t>CABO ELETRÔNICO CATEGORIA 6, INSTALADO EM EDIFICAÇÃO INSTITUCIONAL - FORNECIMENTO E INSTALAÇÃO. AF_11/2019</t>
  </si>
  <si>
    <t>REF. 40.20.330/CPOS</t>
  </si>
  <si>
    <t>PLACA/ESPELHO EM LATÃO ESCOVADO 4´ X 4´, PARA TOMADA DE LÓGICA RJ45</t>
  </si>
  <si>
    <t>REF. CAERN (1060276)</t>
  </si>
  <si>
    <t>IDENTIFICAÇÃO E CERTIFICAÇÃO DE REDE DE LÓGICA INC. EMISSÃO DE RELATÓRIO</t>
  </si>
  <si>
    <t>REF. SINAPI 100555</t>
  </si>
  <si>
    <t>MOVIMENTAÇÃO DE RACK, PARA SERVIÇOS GERAIS, INCLUSIVE DESLIGAMENTO E RELIGAMENTO DO CABEMANETO, SE NECESSÁRIO</t>
  </si>
  <si>
    <t>REF.: IOPES (160812)</t>
  </si>
  <si>
    <t>FORNECIMENTO, MONTAGEM E INSTALAÇÃO DE MINI RACK DE PAREDE, PADRÃO 19" - 16 U's X 570MM, COM FIXAÇÃO</t>
  </si>
  <si>
    <t>REF.: ORSE (11214)</t>
  </si>
  <si>
    <t>FORNECIMENTO E INSTALAÇÃO DE TOMADA PARA REDE LÓGICA TIPO RJ45 SIMPLES (1 MÓDULO), CAT 6, COM CAIXA PVC, EMBUTIDA OU DE SOBREPOR</t>
  </si>
  <si>
    <t>REF.: ORSE (11234)</t>
  </si>
  <si>
    <t>FORNECIMENTO E INSTALAÇÃO DE TOMADA PARA REDE LÓGICA TIPO RJ45 DUPLA, CAT 6, COM CAIXA PVC, EMBUTIDA OU DE SOBREPOR</t>
  </si>
  <si>
    <t>JARDINAGEM E PAISAGISMO</t>
  </si>
  <si>
    <t>REF.: SIURB (18003005)</t>
  </si>
  <si>
    <t>FORNECIMENTO E PLANTIO DE GRAMA ESMERALDA</t>
  </si>
  <si>
    <t>98504</t>
  </si>
  <si>
    <t>PLANTIO DE GRAMA BATATAIS EM PLACAS. AF_05/2018</t>
  </si>
  <si>
    <t>98519</t>
  </si>
  <si>
    <t>REVOLVIMENTO E LIMPEZA MANUAL DE SOLO. AF_05/2018</t>
  </si>
  <si>
    <t>98524</t>
  </si>
  <si>
    <t>LIMPEZA MANUAL DE VEGETAÇÃO EM TERRENO COM ENXADA.AF_05/2018</t>
  </si>
  <si>
    <t>98526</t>
  </si>
  <si>
    <t>REMOÇÃO DE RAÍZES REMANESCENTES DE TRONCO DE ÁRVORE COM DIÂMETRO MAIOR OU IGUAL A 0,20 M E MENOR QUE 0,40 M.AF_05/2018</t>
  </si>
  <si>
    <t>98527</t>
  </si>
  <si>
    <t>REMOÇÃO DE RAÍZES REMANESCENTES DE TRONCO DE ÁRVORE COM DIÂMETRO MAIOR OU IGUAL A 0,40 M E MENOR QUE 0,60 M.AF_05/2018</t>
  </si>
  <si>
    <t>98529</t>
  </si>
  <si>
    <t>CORTE RASO E RECORTE DE ÁRVORE COM DIÂMETRO DE TRONCO MAIOR OU IGUAL A 0,20 M E MENOR QUE 0,40 M.AF_05/2018</t>
  </si>
  <si>
    <t>98530</t>
  </si>
  <si>
    <t>CORTE RASO E RECORTE DE ÁRVORE COM DIÂMETRO DE TRONCO MAIOR OU IGUAL A 0,40 M E MENOR QUE 0,60 M.AF_05/2018</t>
  </si>
  <si>
    <t>98533</t>
  </si>
  <si>
    <t>PODA EM ALTURA DE ÁRVORE COM DIÂMETRO DE TRONCO MAIOR OU IGUAL A 0,20 M E MENOR QUE 0,40 M.AF_05/2018</t>
  </si>
  <si>
    <t>REF ORSE 2394</t>
  </si>
  <si>
    <t>FORNECIMENTO E ESPALHAMENTO DE TERRA VEGETAL PREPARADA EM FLOREIRA</t>
  </si>
  <si>
    <t>98534</t>
  </si>
  <si>
    <t>PODA EM ALTURA DE ÁRVORE COM DIÂMETRO DE TRONCO MAIOR OU IGUAL A 0,40 M E MENOR QUE 0,60 M. AF_03/2024</t>
  </si>
  <si>
    <t>SERVIÇOS DE PINTURA - INTERNO, EXTERNO, METÁLICAS, MADEIRA</t>
  </si>
  <si>
    <t>88484</t>
  </si>
  <si>
    <t>FUNDO SELADOR ACRÍLICO, APLICAÇÃO MANUAL EM TETO, UMA DEMÃO. AF_04/2023</t>
  </si>
  <si>
    <t>88485</t>
  </si>
  <si>
    <t>FUNDO SELADOR ACRÍLICO, APLICAÇÃO MANUAL EM PAREDE, UMA DEMÃO. AF_04/2023</t>
  </si>
  <si>
    <t>88496</t>
  </si>
  <si>
    <t>EMASSAMENTO COM MASSA LÁTEX, APLICAÇÃO EM TETO, DUAS DEMÃOS, LIXAMENTO MANUAL. AF_04/2023</t>
  </si>
  <si>
    <t>88497</t>
  </si>
  <si>
    <t>EMASSAMENTO COM MASSA LÁTEX, APLICAÇÃO EM PAREDE, DUAS DEMÃOS, LIXAMENTO MANUAL. AF_04/2023</t>
  </si>
  <si>
    <t>88488</t>
  </si>
  <si>
    <t>PINTURA LÁTEX ACRÍLICA PREMIUM, APLICAÇÃO MANUAL EM TETO, DUAS DEMÃOS. AF_04/2023</t>
  </si>
  <si>
    <t>REF.: SINAPI 88488 + CPOS J.02.000.038008</t>
  </si>
  <si>
    <t>APLICAÇÃO MANUAL DE PINTURA COM TINTA LÁTEX ACRÍLICA EM TETO, CORES VARIADAS, EXCETO BRANCO, DUAS DEMÃOS. REF. SUVINIL, RENNER, SHERWIN WILLIANS, CORAL, LUKSCOLOR OU EQUIVALENTE.</t>
  </si>
  <si>
    <t>88489</t>
  </si>
  <si>
    <t>PINTURA LÁTEX ACRÍLICA PREMIUM, APLICAÇÃO MANUAL EM PAREDES, DUAS DEMÃOS. AF_04/2023</t>
  </si>
  <si>
    <t>REF. 88489 + CPOS J.02.000.038008</t>
  </si>
  <si>
    <t>APLICAÇÃO MANUAL DE PINTURA COM TINTA LÁTEX ACRÍLICA EM PAREDES, CORES VARIADAS, DUAS DEMÃOS. REF. SUVINIL, RENNER, SHERWIN WILLIANS, CORAL, LUKSCOLOR OU EQUIVALENTE.</t>
  </si>
  <si>
    <t>REF. SINAPI 88413</t>
  </si>
  <si>
    <t>APLICAÇÃO MANUAL DE FUNDO SELADOR ACRÍLICO EM PLATIBANDAS</t>
  </si>
  <si>
    <t>88415</t>
  </si>
  <si>
    <t>APLICAÇÃO MANUAL DE FUNDO SELADOR ACRÍLICO EM PAREDES EXTERNAS DE CASAS. AF_03/2024</t>
  </si>
  <si>
    <t>REF. SINAPI 96128</t>
  </si>
  <si>
    <t>APLICAÇÃO MANUAL DE MASSA ACRÍLICA EM PLATIBANDAS</t>
  </si>
  <si>
    <t>96130</t>
  </si>
  <si>
    <t>APLICAÇÃO MANUAL DE MASSA ACRÍLICA EM PAREDES EXTERNAS DE CASAS, UMA DEMÃO. AF_03/2024</t>
  </si>
  <si>
    <t>REF.: SINAPI 95626 + CPOS J.02.000.038008</t>
  </si>
  <si>
    <t>APLICAÇÃO MANUAL DE PINTURA COM TINTA LÁTEX ACRÍLICA EM PAREDES EXTERNAS, CORES VARIADAS, DUAS DEMÃOS. REF. SUVINIL, RENNER, SHERWIN WILLIANS, CORAL, LUKSCOLOR OU EQUIVALENTE.</t>
  </si>
  <si>
    <t>88423</t>
  </si>
  <si>
    <t>APLICAÇÃO MANUAL DE PINTURA COM TINTA TEXTURIZADA ACRÍLICA EM PAREDES EXTERNAS DE CASAS, UMA COR. AF_03/2024</t>
  </si>
  <si>
    <t>REF.  SIURB 110316</t>
  </si>
  <si>
    <t>REVESTIMENTO COM GRAFFIATO. APLICAÇÃO MANUAL.</t>
  </si>
  <si>
    <t>REF. SINAPI 95624</t>
  </si>
  <si>
    <t>APLICAÇÃO MANUAL DE TINTA LÁTEX ACRÍLICA EM PLATIBANDAS</t>
  </si>
  <si>
    <t>REF.  ORSE 4939 + COTAÇÃO</t>
  </si>
  <si>
    <t>EXECUÇÃO DE PINTURA IMPERMEABILIZANTE COM TINTA ACRÍLICA PREMIUM IMPERMEABILIZANTE. PAREDES EXTERNAS. 2 DEMÃOS. REFERÊNCIA CORAL PROTEÇÃO SOL E CHUVA.</t>
  </si>
  <si>
    <t>102193</t>
  </si>
  <si>
    <t>LIXAMENTO DE MADEIRA PARA APLICAÇÃO DE FUNDO OU PINTURA. AF_01/2021</t>
  </si>
  <si>
    <t>102200</t>
  </si>
  <si>
    <t>APLICAÇÃO MASSA ALQUÍDICA PARA MADEIRA, PARA PINTURA COM TINTA DE ACABAMENTO (PIGMENTADA). AF_01/2021</t>
  </si>
  <si>
    <t>102213</t>
  </si>
  <si>
    <t>PINTURA VERNIZ (INCOLOR) ALQUÍDICO EM MADEIRA, USO INTERNO E EXTERNO, 2 DEMÃOS. AF_01/2021</t>
  </si>
  <si>
    <t>102219</t>
  </si>
  <si>
    <t>PINTURA TINTA DE ACABAMENTO (PIGMENTADA) ESMALTE SINTÉTICO ACETINADO EM MADEIRA, 2 DEMÃOS. AF_01/2021</t>
  </si>
  <si>
    <t>LIXAMENTO MANUAL EM SUPERFÍCIES METÁLICAS EM OBRA. AF_01/2020</t>
  </si>
  <si>
    <t>REF. EMOP 17.017.0365-0</t>
  </si>
  <si>
    <t>PRIMER CONVERTEDOR DE FERRUGEM EM FUNDO DE PROTECAO, DUAS DEMAOS. FORNECIMENTO E APLICAÇÃO</t>
  </si>
  <si>
    <t>100722</t>
  </si>
  <si>
    <t>PINTURA COM TINTA ALQUÍDICA DE FUNDO (TIPO ZARCÃO) APLICADA A ROLO OU PINCEL SOBRE SUPERFÍCIES METÁLICAS (EXCETO PERFIL) EXECUTADO EM OBRA (POR DEMÃO). AF_01/2020</t>
  </si>
  <si>
    <t>100758</t>
  </si>
  <si>
    <t>PINTURA COM TINTA ALQUÍDICA DE ACABAMENTO (ESMALTE SINTÉTICO ACETINADO) APLICADA A ROLO OU PINCEL SOBRE SUPERFÍCIES METÁLICAS (EXCETO PERFIL) EXECUTADO EM OBRA (02 DEMÃOS). AF_01/2020</t>
  </si>
  <si>
    <t>102488</t>
  </si>
  <si>
    <t>PREPARO DO PISO CIMENTADO PARA PINTURA - LIXAMENTO E LIMPEZA. AF_05/2021</t>
  </si>
  <si>
    <t>102492</t>
  </si>
  <si>
    <t>PINTURA DE PISO COM TINTA ACRÍLICA, APLICAÇÃO MANUAL, 3 DEMÃOS, INCLUSO FUNDO PREPARADOR. AF_05/2021</t>
  </si>
  <si>
    <t>102494</t>
  </si>
  <si>
    <t>PINTURA DE PISO COM TINTA EPÓXI, APLICAÇÃO MANUAL, 2 DEMÃOS, INCLUSO PRIMER EPÓXI. AF_05/2021</t>
  </si>
  <si>
    <t>102496</t>
  </si>
  <si>
    <t>PINTURA DE RODAPÉ COM TINTA EPÓXI, APLICAÇÃO MANUAL, 2 DEMÃOS, INCLUSÃO PRIMER EPÓXI. AF_05/2021</t>
  </si>
  <si>
    <t>84665</t>
  </si>
  <si>
    <t>PINTURA ACRILICA PARA SINALIZAÇÃO HORIZONTAL EM PISO CIMENTADO</t>
  </si>
  <si>
    <t>102500</t>
  </si>
  <si>
    <t>PINTURA DE DEMARCAÇÃO DE VAGA COM TINTA ACRÍLICA, E = 10 CM, APLICAÇÃO MANUAL. AF_05/2021</t>
  </si>
  <si>
    <t>REF.:  SETOP ED-50505</t>
  </si>
  <si>
    <t>LIXAMENTO MANUAL EM PAREDE PARA REMOÇÃO DE TINTA</t>
  </si>
  <si>
    <t>IMPERMEABILIZAÇÃO - PAREDES E PISOS</t>
  </si>
  <si>
    <t>IMPERMEABILIZAÇÃO DE SUPERFÍCIE COM ARGAMASSA POLIMÉRICA / MEMBRANA ACRÍLICA, 3 DEMÃOS. AF_09/2023</t>
  </si>
  <si>
    <t>98562</t>
  </si>
  <si>
    <t>IMPERMEABILIZAÇÃO DE SUPERFÍCIE COM ARGAMASSA DE CIMENTO E AREIA, COM ADITIVO IMPERMEABILIZANTE, E = 1,5CM. AF_09/2023</t>
  </si>
  <si>
    <t>98558</t>
  </si>
  <si>
    <t>TRATAMENTO DE RALO OU PONTO EMERGENTE COM ARGAMASSA POLIMÉRICA / MEMBRANA ACRÍLICA REFORÇADO COM TELA DE POLIÉSTER (MAV). AF_09/2023</t>
  </si>
  <si>
    <t>98556</t>
  </si>
  <si>
    <t>IMPERMEABILIZIMPERMEABILIZAÇÃO DE SUPERFÍCIE COM ARGAMASSA POLIMÉRICA / MEMBRANA ACRÍLICA, 4 DEMÃOS, REFORÇADA COM VÉU DE POLIÉSTER (MAV). AF_09/2023</t>
  </si>
  <si>
    <t>98546</t>
  </si>
  <si>
    <t>IMPERMEABILIZAÇÃO DE SUPERFÍCIE COM MANTA ASFÁLTICA, UMA CAMADA, INCLUSIVE APLICAÇÃO DE PRIMER ASFÁLTICO, E=4MM. AF_09/2023</t>
  </si>
  <si>
    <t>98565</t>
  </si>
  <si>
    <t>PROTEÇÃO MECÂNICA DE SUPERFICIE HORIZONTAL COM ARGAMASSA DE CIMENTO E AREIA, TRAÇO 1:3, E=3CM. AF_09/2023</t>
  </si>
  <si>
    <t>98566</t>
  </si>
  <si>
    <t>PROTEÇÃO MECÂNICA DE SUPERFÍCIE VERTICAL COM ARGAMASSA DE CIMENTO E AREIA, TRAÇO 1:3, E=3CM. AF_09/2023</t>
  </si>
  <si>
    <t>98557</t>
  </si>
  <si>
    <t>IMPERMEABILIZAÇÃO DE SUPERFÍCIE COM EMULSÃO ASFÁLTICA, 2 DEMÃOS. AF_09/2023</t>
  </si>
  <si>
    <t>ABRIGO/CENTRAL GLP</t>
  </si>
  <si>
    <t>REF CPOS 45.02.200 + 100788 + 103029</t>
  </si>
  <si>
    <t>ABRIGO PADRONIZADO DE GÁS GLP ENCANADO, INCLUSO CONSTRUÇÃO DO ABRIGO, TUBULAÇÕES E CONEXÕES, REGULADOR PARA GLP 2KG/H - 2,8 KPA, GRADE E CADEADO</t>
  </si>
  <si>
    <t>REF.: ORSE 12760</t>
  </si>
  <si>
    <t>EXECUÇÃO DE TESTE DE ESTANQUEIDADE EM REDE INTERNA DE GÁS (1 PONTO), COM EMISSÃO DE LAUDO E ART</t>
  </si>
  <si>
    <t>00005085</t>
  </si>
  <si>
    <t>CADEADO SIMPLES, CORPO EM LATAO MACICO, COM LARGURA DE 35 MM E ALTURA DE APROX 30 MM, HASTE CEMENTADA (NAO LONGA), EM ACO TEMPERADO COM DIAMETRO DE APROX 6,0 MM, INCLUINDO 2 CHAVES</t>
  </si>
  <si>
    <t>REF ORSE 12104</t>
  </si>
  <si>
    <t>PORTA DE FERRO DE ABRIR TIPO GRADE PARA ABRIGO DE GÁS, INCLUSIVE REQUADRO, FERROLHO, DOBRADIÇAS E FECHADURAS</t>
  </si>
  <si>
    <t>REF.: ORSE 9848 + ORSE 10883 + CPOS 47.20.070</t>
  </si>
  <si>
    <t>ADEQUAÇÃO DE INSTALAÇÃO DE GÁS GLP, COM FORNECIMENTO E INSTALAÇÃO DE REGISTRO DE CORTE INTERNO E EXTERNO, REGULADOR COM MANOMETRO, MANGUEIRA FLEXIVEL E ABRAÇADEIRAS METÁLICAS</t>
  </si>
  <si>
    <t>103029</t>
  </si>
  <si>
    <t>REGISTRO OU REGULADOR DE GÁS DE COZINHA - FORNECIMENTO E INSTALAÇÃO. AF_08/2021</t>
  </si>
  <si>
    <t>REF.: SBC (056099)</t>
  </si>
  <si>
    <t>FORNECIMENTO E INSTALAÇÃO DE MANOMETRO PRESSAO GAS GLP</t>
  </si>
  <si>
    <t>REF.: ORSE (10883)</t>
  </si>
  <si>
    <t>FORNECIMENTO E INSTALAÇÃO DE MANGUEIRA METÁLICA PARA GÁS, D: 1/2" X 120CM</t>
  </si>
  <si>
    <t>REF.: ORSE (9018)</t>
  </si>
  <si>
    <t>FORNECIMENTO E INSTALAÇÃO DE MANGUEIRA PARA GÁS GLP, D: 3/8" X 120CM, EM PVC TRANSPARENTE C/TARJA AMARELA</t>
  </si>
  <si>
    <t>REF.: SCO (AP 30.05.0300)</t>
  </si>
  <si>
    <t>FORNECIMENTO E INSTALAÇÃO DE REGULADOR FISHER PARA BOTIJÕES DE GÁS GLP COM 13KG</t>
  </si>
  <si>
    <t>REF.: ORSE (13582)</t>
  </si>
  <si>
    <t>FORNECIMENTO E INSTALAÇÃO DE REGISTRO ESFERA BORBOLETA 90º, 1/2" X 3/8", ENTRADA E SAÍDA BICO DA MANGUEIRA, PARA INSTALAÇÃO DE GÁS</t>
  </si>
  <si>
    <t>100800</t>
  </si>
  <si>
    <t>TUBO, PEX, MULTICAMADA, COM TUBO LUVA, DN 20, INSTALADO EM IMPLANTAÇÃO DE INSTALAÇÕES DE GÁS - FORNECIMENTO E INSTALAÇÃO. AF_01/2020</t>
  </si>
  <si>
    <t>97335</t>
  </si>
  <si>
    <t>TUBO EM COBRE RÍGIDO, DN 22 MM, CLASSE A, SEM ISOLAMENTO, INSTALADO EM PRUMADA DE GÁS COMBUSTÍVEL - FORNECIMENTO E INSTALAÇÃO. AF_04/2022</t>
  </si>
  <si>
    <t>103808</t>
  </si>
  <si>
    <t>COTOVELO EM COBRE, DN 22 MM, 90 GRAUS, SEM ANEL DE SOLDA, INSTALADO EM RAMAL E SUB-RAMAL DE GÁS COMBUSTÍVEL - FORNECIMENTO E INSTALAÇÃO. AF_04/2022</t>
  </si>
  <si>
    <t>100794</t>
  </si>
  <si>
    <t>TUBO, PEX, MULTICAMADA, DN 32, INSTALADO EM IMPLANTAÇÃO DE INSTALAÇÕES DE GÁS - FORNECIMENTO E INSTALAÇÃO. AF_01/2020</t>
  </si>
  <si>
    <t>COMBATE A INCÊNDIO - SINALIZAÇÃO E ILUMINAÇÃO DE EMERGÊNCIA</t>
  </si>
  <si>
    <t>REF 101907</t>
  </si>
  <si>
    <t>EXTINTOR DE INCÊNDIO PORTÁTIL - REINSTALAÇÃO</t>
  </si>
  <si>
    <t>REF.: SUDECAP 10.90.20</t>
  </si>
  <si>
    <t>FORNECIMENTO E INSTALAÇÃO DE ABRIGO PARA EXTINTOR INCENDIO CH18 60X40X30 CM</t>
  </si>
  <si>
    <t>REF CPOS 30.06.120 + COTAÇÃO</t>
  </si>
  <si>
    <t>FORNECIMENTO E INSTALAÇÃO DE ADESIVO PARA DEMARCAÇÃO DE SOLO P/ EXTINTOR 1,00X1,00M. VERMELHO COM BORDA AMARELA, CONFORME CBMPR NPT 020. ADESIVO VINÍLICO. CODIGO E17</t>
  </si>
  <si>
    <t>REF. ORSE 12137 + AGETOP 10095</t>
  </si>
  <si>
    <t>PLACA DE SINALIZACAO DE SEGURANCA CONTRA INCENDIO, FOTOLUMINESCENTE, RETANGULAR, *450 X 600* CM, EM PVC *2* MM ANTI-CHAMAS. SIMBOLO CONFORME CBMPR NPT020 - CODIGO M1. DESENHO CONFORME O PROJETO</t>
  </si>
  <si>
    <t>REF  ORSE 12137</t>
  </si>
  <si>
    <t>REMOÇÃO DE PLACA DE SINALIZAÇÃO DE SEGURANÇA CONTRA INCÊNDIO</t>
  </si>
  <si>
    <t>97599</t>
  </si>
  <si>
    <t>LUMINÁRIA DE EMERGÊNCIA, COM 30 LÂMPADAS LED DE 2 W, SEM REATOR - FORNECIMENTO E INSTALAÇÃO. AF_02/2020</t>
  </si>
  <si>
    <t>REF SBC 055861</t>
  </si>
  <si>
    <t>EXTINTOR PO QUIMICO SECO ABC 4kg NBR 15808:2017 (2A;20B;C)</t>
  </si>
  <si>
    <t>REF.:  SINAPI 97599</t>
  </si>
  <si>
    <t>LUMINÁRIA DE EMERGÊNCIA. APENAS INSTALAÇÃO. REUTILIZANDO AS LUMINÁRIAS EXISTENTES E LUMINÁRIAS NOVAS SERÃO FORNECIDAS PELO TRE-PR</t>
  </si>
  <si>
    <t>REF. SBC 055918</t>
  </si>
  <si>
    <t>FORNECIMENTO E INSTALAÇÃO DE PLACA FOTOLUMINESCENTE EM PVC 2mm, SÍMBOLO CONFORME CBMPR NPT 020 - RETANGULAR (S2, S3, S12) 26x13cm / QUADRADA (E5, E2, E1, E7) 18x18cm / TRIANGULAR (A5) 35cm DE BASE / CIRCULAR (P1, P2) DIÂMETRO: 20cm</t>
  </si>
  <si>
    <t>REF SBC (060418)</t>
  </si>
  <si>
    <t>FORNECIMENTO E INSTALAÇÃO DE LUMINARIA DE EMERGENCIA TIPO FAROLETE. LED 1200 LUMENS 2 FAROIS REF.: SEGURIMAX</t>
  </si>
  <si>
    <t>COMBATE A INCÊNDIO - SISTEMA DE HIDRANTES</t>
  </si>
  <si>
    <t>92367</t>
  </si>
  <si>
    <t>TUBO DE AÇO GALVANIZADO COM COSTURA, CLASSE MÉDIA, DN 65 (2 1/2"), CONEXÃO ROSQUEADA, INSTALADO EM REDE DE ALIMENTAÇÃO PARA HIDRANTE - FORNECIMENTO E INSTALAÇÃO. AF_10/2020</t>
  </si>
  <si>
    <t>92377</t>
  </si>
  <si>
    <t>NIPLE, EM FERRO GALVANIZADO, DN 65 (2 1/2"), CONEXÃO ROSQUEADA, INSTALADO EM REDE DE ALIMENTAÇÃO PARA HIDRANTE - FORNECIMENTO E INSTALAÇÃO. AF_10/2020</t>
  </si>
  <si>
    <t>92378</t>
  </si>
  <si>
    <t>LUVA, EM FERRO GALVANIZADO, DN 65 (2 1/2"), CONEXÃO ROSQUEADA, INSTALADO EM REDE DE ALIMENTAÇÃO PARA HIDRANTE - FORNECIMENTO E INSTALAÇÃO. AF_10/2020</t>
  </si>
  <si>
    <t>92896</t>
  </si>
  <si>
    <t>UNIÃO, EM FERRO GALVANIZADO, DN 65 (2 1/2"), CONEXÃO ROSQUEADA, INSTALADO EM REDE DE ALIMENTAÇÃO PARA HIDRANTE - FORNECIMENTO E INSTALAÇÃO. AF_10/2020</t>
  </si>
  <si>
    <t>92390</t>
  </si>
  <si>
    <t>JOELHO 90 GRAUS, EM FERRO GALVANIZADO, DN 65 (2 1/2"), CONEXÃO ROSQUEADA, INSTALADO EM REDE DE ALIMENTAÇÃO PARA HIDRANTE - FORNECIMENTO E INSTALAÇÃO. AF_10/2020</t>
  </si>
  <si>
    <t>92642</t>
  </si>
  <si>
    <t>TÊ, EM FERRO GALVANIZADO, CONEXÃO ROSQUEADA, DN 65 (2 1/2"), INSTALADO EM REDE DE ALIMENTAÇÃO PARA HIDRANTE - FORNECIMENTO E INSTALAÇÃO. AF_10/2020</t>
  </si>
  <si>
    <t>REF.  SETOP INC-HID-005</t>
  </si>
  <si>
    <t>HIDRANTE DE RECALQUE COMPLETO EM CAIXA DE ALVENARIA. INCLUSIVE REGISTRO GLOBO ANGULAR 45, ADAPTADOR, E TAMPÃO CEGO COM CORRENTE. TAMPA EM FERRO FUNDIDO, CONFORME NORMAS VIGENTES.</t>
  </si>
  <si>
    <t>REF. ORSE 977</t>
  </si>
  <si>
    <t>FORNECIMENTO E ASSENTAMENTO DE CAP (TAMPÃO) DE FERRO GALVANIZADO DE 2 1/2"</t>
  </si>
  <si>
    <t>REF. SBC 022404</t>
  </si>
  <si>
    <t>RETIRADA REGISTRO E CAIXA DE HIDRANTE</t>
  </si>
  <si>
    <t>REF. SBC 024413</t>
  </si>
  <si>
    <t>RECOLOCACAO DE CAIXA DE HIDRANTE</t>
  </si>
  <si>
    <t>REF.: SINAPI 96765</t>
  </si>
  <si>
    <t>ABRIGO PARA HIDRANTE, 90X60X17CM, COM REGISTRO GLOBO ANGULAR 45 GRAUS 2 1/2", ADAPTADOR STORZ 2 1/2", DUAS MANGUEIRAS DE INCÊNDIO 15M TIPO 2, REDUÇÃO 2 1/2" X 1 1/2" E ESGUICHO REGULÁVEL EM LATÃO 1 1/2" - FORNECIMENTO E INSTALAÇÃO</t>
  </si>
  <si>
    <t>REF.: 90778 + 88248 + 88264</t>
  </si>
  <si>
    <t>TESTE DE FUNCIONAMENTO E DE ESTANQUEIDADE EM REDE DE HIDRANTES, COM LAUDO E RELATÓRIO FOTOGRÁFICO. TESTE EM TODOS OS HIDRANTES, VERIFICAÇÃO DA CASA DE BOMBAS E ALIMENTAÇÃO ELÉTRICA. AFERIÇÃO DA PRESSÃO ESTÁTICA, TOTAL E NOS PONTOS MAIS DESFAVORÁVEIS.</t>
  </si>
  <si>
    <t>SERV</t>
  </si>
  <si>
    <t>REF.: CAERN 2070162</t>
  </si>
  <si>
    <t>QUADRO DE COMANDO DE BOMBA DE INCÊNDIO - FORNECIMENTO E INSTALAÇÃO COMPLETA. INCLUSIVE REMOÇÃO DO QUADRO EXISTENTE</t>
  </si>
  <si>
    <t>REF.: SINAPI 88267 88248</t>
  </si>
  <si>
    <t>ESGOTAMENTO DE REDE DE HIDRANTES, INCLUSIVE RELIGAÇÃO E TESTES APÓS ÀS INSTALAÇÕES.</t>
  </si>
  <si>
    <t>00037554</t>
  </si>
  <si>
    <t>ESGUICHO JATO REGULAVEL, TIPO ELKHART, ENGATE RAPIDO 1 1/2", PARA COMBATE A INCENDIO</t>
  </si>
  <si>
    <t>00037527</t>
  </si>
  <si>
    <t>MANGUEIRA DE INCENDIO, TIPO 2, DE 1 1/2", COMPRIMENTO = 15 M, TECIDO EM FIO DE POLIESTER E TUBO INTERNO EM BORRACHA SINTETICA, COM UNIOES ENGATE RAPIDO</t>
  </si>
  <si>
    <t>00020971</t>
  </si>
  <si>
    <t>CHAVE DUPLA PARA CONEXOES TIPO STORZ, ENGATE RAPIDO 1 1/2" X 2 1/2", EM LATAO, PARA INSTALACAO PREDIAL COMBATE A INCENDIO</t>
  </si>
  <si>
    <t>00037528</t>
  </si>
  <si>
    <t>MANGUEIRA DE INCENDIO, TIPO 2, DE 1 1/2", COMPRIMENTO = 20 M, TECIDO EM FIO DE POLIESTER E TUBO INTERNO EM BORRACHA SINTETICA, COM UNIOES</t>
  </si>
  <si>
    <t>91181</t>
  </si>
  <si>
    <t>FIXAÇÃO DE TUBOS HORIZONTAIS DE  PVC ÁGUA/PVC ESGOTO/PVC PLUVIAL/CPVC/PPR/COBRE OU AÇO, DIÂMETROS MAIORES QUE 75 MM E MENORES OU IGUAIS A 100 MM, COM ABRAÇADEIRA TIPO  D  COM PARAFUSO DE FIXAÇÃO 4", FIXADA DIRETAMENTE NA LAJE OU PAREDE. AF_09/2023</t>
  </si>
  <si>
    <t>REF.  ORSE (10304)</t>
  </si>
  <si>
    <t>VISOR DE ACRÍLICO EM ABRIGO DE HIDRANTE. SUBSTITUIÇÃO. COM ESCRITA "HIDRANTE"</t>
  </si>
  <si>
    <t>COTAÇÃO (778)</t>
  </si>
  <si>
    <t>TESTE HIDROSTÁTICO EM MANGUEIRA DE INCÊNDIO CONFORME NBR 12779</t>
  </si>
  <si>
    <t>REF.: ORSE (7859)</t>
  </si>
  <si>
    <t>FORNECIMENTO E INSTALAÇÃO DE MANOMETRO EM CASA DE BOMBAS PARA REDE DE HIDRANTE</t>
  </si>
  <si>
    <t>REF.: CPOS/CDHU (47.20.300)</t>
  </si>
  <si>
    <t>CHAVE DE FLUXO PARA TUBULAÇÕES COM DIAMETRO NOMINAL DE 1" A 6", FORNECIMENTO E INSTALAÇÃO EM REDE DE HIDRANTES</t>
  </si>
  <si>
    <t>REF.:  IOPES (160634)</t>
  </si>
  <si>
    <t>FORNECIMENTO E INSTALAÇÃO DE REGISTRO DE GAVETA BRUTO ø 65 MM (2 1/2")</t>
  </si>
  <si>
    <t>REF.:  AGETOP CIVIL 085031</t>
  </si>
  <si>
    <t>REINSTALAÇÃO DE REGISTRO GLOBO ANGULAR 2.1/2" . CONSIDERANDO REAPROVEITAMENTO DOS MATERIAIS</t>
  </si>
  <si>
    <t>REF.:  SUDECAP (10.90.17)</t>
  </si>
  <si>
    <t>FORNECIMENTO E INSTALAÇÃO DE REGISTRO GLOBO ANGULAR D= 63 MM P/ HIDRANTE</t>
  </si>
  <si>
    <t>REF.:  FDE (09.08.055)</t>
  </si>
  <si>
    <t>FORNECIMENTO E INSTALAÇÃO DE BOTOEIRA PARA ACIONAMENTO DA BOMBA DE INCENDIO</t>
  </si>
  <si>
    <t>REF SINAPI 96765</t>
  </si>
  <si>
    <t>FORNECIMENTO E INSTALAÇÃO DE ABRIGO (CAIXA) PARA HIDRANTE, 90X60X17CM, DE SOBREPOR/EXTERNA EM CHAPA DE AÇO, PORTA COM VENTILAÇÃO, VISOR COM A INSCRIÇÃO "INCÊNDIO", SUPORTE/ CESTA INTERNA PARA A MANGUEIRA, PINTURA ELETROSTÁTICA VERMELHA</t>
  </si>
  <si>
    <t>REF.  SINAPI (96765)</t>
  </si>
  <si>
    <t>REVISÃO GERAL EM ABRIGO DE HIDRANTE. COM DESAMASSAMENTO DE CHAPAS, REPAROS EM FERRACHURAS E DOBRADIÇAS, E AJUSTES OU SUBSTITUIÇÃO DAS FIXAÇÕES</t>
  </si>
  <si>
    <t>REF ORSE 1510</t>
  </si>
  <si>
    <t>FORNECIMENTO E INSTALAÇÃO DE ADAPTADOR STORZ PARA ENGATE RÁPIDO 2 1/2" x 2 1/2" COM TAMPÃO E CORRENTE (INCÊNDIO) - HIDRANTE DE RECALQUE</t>
  </si>
  <si>
    <t>REF.:  CPOS/CDHU (43.10.454)</t>
  </si>
  <si>
    <t>FORNECIMENTO E INSTALAÇÃO COMPLETA DE CONJUNTO MOTOR-BOMBA (CENTRIFUGA) 3CV, PARA SISTEMA DE HIDRANTES.</t>
  </si>
  <si>
    <t>REF.:  CPOS/CDHU (43.10.490)</t>
  </si>
  <si>
    <t>FORNECIMENTO E INSTALAÇÃO COMPLETA DE CONJUNTO MOTOR-BOMBA (CENTRIFUGA) 5CV, PARA SISTEMA DE HIDRANTES.</t>
  </si>
  <si>
    <t>COMBATE A INCÊNDIO - ALARME DE EMERGÊNCIA</t>
  </si>
  <si>
    <t>REF.: SEINFRA C0731</t>
  </si>
  <si>
    <t>CENTRAL ALARME DE INCÊNDIO - REMOÇÃO</t>
  </si>
  <si>
    <t>REF ORSE 11824</t>
  </si>
  <si>
    <t>SIRENE AÚDIO-VISUAL 120db PARA ALARME DE INCÊNDIO, ENDEREÇAVEL</t>
  </si>
  <si>
    <t>REF. SBC 058003</t>
  </si>
  <si>
    <t>ACIONADOR MANUAL DE ALARME CONTRA INCENDIO. FORNECIMENTO E INSTALAÇÃO</t>
  </si>
  <si>
    <t>REF.:  ORSE (12136)</t>
  </si>
  <si>
    <t>FORNECIMENTO E INSTALAÇÃO DE CENTRAL DE ALARME DE INCÊNDIO COM SISTEMA DE 04 LAÇOS PARA ATÉ 396 DISPOSITIVOS REF.: VULCANO-400</t>
  </si>
  <si>
    <t>REF.:  ORSE (12141)</t>
  </si>
  <si>
    <t>FORNECIMENTO E INSTALAÇÃO DE CABO BLINDADO PARA ALARME E DETECÇÃO DE INCÊNDIO, 4 X 1,5MM2</t>
  </si>
  <si>
    <t>EQUIPAMENTOS DE PROTEÇÃO CONTRA QUEDAS</t>
  </si>
  <si>
    <t>REF. SINAPI 97064 + 10527</t>
  </si>
  <si>
    <t>MONTAGEM E DESMONTAGEM DE ANDAIME TUBULAR TIPO TORRE. INCLUSO LOCAÇÃO DE ANDAIME, INCLUINDO SAPATAS FIXAS OU RODIZIOS.</t>
  </si>
  <si>
    <t>REF. EMOP (05.007.0015-0)</t>
  </si>
  <si>
    <t>ALUGUEL DE BALANCIN INDIVIDUAL(CADEIRINHA),INCLUSIVE KIT DE SEGURANCA COMPLETO,EXCLUSIVE MONTAGEM E DESMONTAGEM</t>
  </si>
  <si>
    <t>UNXMES</t>
  </si>
  <si>
    <t>REF.: EMOP (05.008.0004-0)</t>
  </si>
  <si>
    <t>MONTAGEM E DESMONTAGEM DE BALANCIM(CADEIRINHA).CUSTO POR BALANCIM</t>
  </si>
  <si>
    <t>CORRIMÃOS E GUARDA-CORPO</t>
  </si>
  <si>
    <t>REF. ORSE 11985</t>
  </si>
  <si>
    <t>CORRIMÃO DUPLO EM TUBO FERRO GALVANIZADO BARRA SUPERIOR H:0,92m E BARRA INFERIOR H:0,70m, DIAM: 1.1/2", CURVAS DE AÇO CARBONO</t>
  </si>
  <si>
    <t>REF ORSE 10839</t>
  </si>
  <si>
    <t>ADEQUAÇÃO DE CORRIMÃO SIMPLES, PARA ELIMINAR CANTOS VIVOS</t>
  </si>
  <si>
    <t>REF. SETOP SER-COR-011</t>
  </si>
  <si>
    <t>GUARDA-CORPO EM AÇO GALVANIZADO DIN 2440, D = 2", COM SUBDIVISÕES EM TUBO DE AÇO D = 1/2", H = 1,05 M - COM CORRIMÃO DUPLO DE TUBO DE AÇO GALVANIZADO DE D = 1 1/2"</t>
  </si>
  <si>
    <t>REF. SETOP SER-COR-015</t>
  </si>
  <si>
    <t>GUARDA-CORPO EM TUBO GALVANIZADO DIN 2440 D=2", COM SUBDIVISÕES EM TUBO DE AÇO D=1/2", ESPAÇAMENTO ENTRE BARRAS 11CM, H=1,10M.</t>
  </si>
  <si>
    <t>REF. SER-COR-015 (1)</t>
  </si>
  <si>
    <t>REINSTALAÇÃO DE GUARDA-CORPO. CONSIDERANDO REAPROVEITAMENTO DOS MATERIAIS</t>
  </si>
  <si>
    <t>DIVISÓRIAS</t>
  </si>
  <si>
    <t>102255</t>
  </si>
  <si>
    <t>TAPA VISTA DE MICTÓRIO EM GRANITO CINZA POLIDO, ESP = 3CM, ASSENTADO COM ARGAMASSA COLANTE AC III-E . AF_01/2021</t>
  </si>
  <si>
    <t>REF. ORSE 12630</t>
  </si>
  <si>
    <t>RECOLOCAÇÃO DE DIVISÓRIA TIPO NAVAL</t>
  </si>
  <si>
    <t>REF. SEDOP 061353</t>
  </si>
  <si>
    <t>DIVISÓRIA NAVAL PERFIL EM AÇO/MIOLO CELULAR</t>
  </si>
  <si>
    <t>REF. SEDOP 091378</t>
  </si>
  <si>
    <t>INSTALAÇÃO DE PORTA DE DIVISÓRIA NAVAL</t>
  </si>
  <si>
    <t>REF.: SEDOP 091378</t>
  </si>
  <si>
    <t>PORTA DIVISÓRIA NAVAL C/FERRAGENS E PERFIL DE AÇO</t>
  </si>
  <si>
    <t>102253</t>
  </si>
  <si>
    <t>DIVISORIA SANITÁRIA, TIPO CABINE, EM GRANITO CINZA POLIDO, ESP = 3CM, ASSENTADO COM ARGAMASSA COLANTE AC III-E, EXCLUSIVE FERRAGENS. AF_01/2021</t>
  </si>
  <si>
    <t>REF.:  CPOS/CDHU (14.30.070)</t>
  </si>
  <si>
    <t>DIVISÓRIA SANITÁRIA EM PAINEL LAMINADO MELAMINICO ESTRUTURAL, COM PERFIS EM ALUMINIO, INCLUSIVE FERRAGEM COMPLETA PARA VÃO DE PORTA. SANITÁRIO TIPO TS. FORNECIMENTO E INSTALAÇÃO</t>
  </si>
  <si>
    <t>GRADIL</t>
  </si>
  <si>
    <t>REF. CPOS 24.02.040</t>
  </si>
  <si>
    <t>PORTA DE ABRIR TIPO GRADIL SOB MEDIDA</t>
  </si>
  <si>
    <t>REF. CPOS 16.32.121</t>
  </si>
  <si>
    <t>INSTALAÇÃO DE PORTÃO DE CORRER EM GRADIL, COM REAPROVEITAMENTO</t>
  </si>
  <si>
    <t>REF. ORSE 3958</t>
  </si>
  <si>
    <t>GRADIL DE FERRO COM BARRAS NA VERTICAL E NA HORIZONTAL, ESPAÇAMENTO DE 10cm</t>
  </si>
  <si>
    <t>REF. SBC 023393</t>
  </si>
  <si>
    <t>REINSTALAÇÃO DE GRADIL EXTERNO. COM READEQUAÇÕES NECESSÁRIAS NA ESTRUTURA. COM REAPROVEITAMENTO DO MATERIAL</t>
  </si>
  <si>
    <t>REF ORSE 11201</t>
  </si>
  <si>
    <t>ALINHAMENTO E APRUMO DE GRADIL DE FERRO</t>
  </si>
  <si>
    <t>REF.:  FDE (06.02.088)</t>
  </si>
  <si>
    <t>FORNECIMENTO E INSTALAÇÃO DE PORTÃO DE CORRER EM GRADIL ELETROFUNDIDO, COM PINTURA</t>
  </si>
  <si>
    <t>MUROS</t>
  </si>
  <si>
    <t>REF.:  SINAPI 100351</t>
  </si>
  <si>
    <t>MURO DE ARRIMO COM BLOCOS DE CONCRETO ESTRUTURAL E PILARES INTERMEDIÁRIOS, COM ALTURA MAIOR QUE 1,6 M E MENOR OU IGUAL A 2,8 M (EXCETO FUNDAÇÃO). AF_07/2019_PA</t>
  </si>
  <si>
    <t>REF.:  SBC (023072)</t>
  </si>
  <si>
    <t>REPARO EM MUROS ALVENARIA 0,20m C/REPOSICAO TIJOLOS, INCLUSIVE DEMOLIÇÕES. SEM REVESTIMENTOS</t>
  </si>
  <si>
    <t>REF.:  SBC (090794)</t>
  </si>
  <si>
    <t>EXECUÇÃO COMPLETA DE MURO DE ALVENARIA (H=2,00M), 20CM, COM CHAPISCO E EMBOÇO, SEM PINTURA, SEM FUNDAÇÃO, COM PILARES DE CONCRETO ARMADO A CADA 3,00M E CINTA DE AMARRAÇÃO TAMBÉM EM CONCRETO</t>
  </si>
  <si>
    <t>PISOS EM GERAL</t>
  </si>
  <si>
    <t>REF. CPOS 11.20.050</t>
  </si>
  <si>
    <t>CORTE DE PISO, COM SERRA DE DISCO DIAMANTADO PARA PISOS</t>
  </si>
  <si>
    <t>101748</t>
  </si>
  <si>
    <t>PREPARO DE CONTRAPISO COM POLITRIZ. AF_09/2020</t>
  </si>
  <si>
    <t>REF CPOS 03.03.020</t>
  </si>
  <si>
    <t>APICOAMENTO MANUAL DE PISO DE CONCRETO</t>
  </si>
  <si>
    <t>REF.: SBC - 172882</t>
  </si>
  <si>
    <t>RAMPA - PLANO INCLINADO PARA DEFICIENTE FISICO EM CIMENTADO INCLUSIVE BASE</t>
  </si>
  <si>
    <t>REF SINAPI 97144 + SETOP PIS-JUN-005</t>
  </si>
  <si>
    <t>EXECUÇÃO DE JUNTAS DE DILATAÇÃO PARA PISO DE CONCRETO, INCLUSIVE CORTE E APLICAÇÃO DE MASTIQUE ELÁSTICO. ESPAÇAMENTO CONFORME CADERNO DE ENCARGOS</t>
  </si>
  <si>
    <t>REF FDE 11.04.030</t>
  </si>
  <si>
    <t>PERFIL DE ALUMINIO DE 1"X1"X1/8" - JUNTAS DE DILATAÇÃO</t>
  </si>
  <si>
    <t>REF ORSE 11354</t>
  </si>
  <si>
    <t>JUNTA SERRADA TIPO LÁBIO POLIMÉRICO, SEÇÃO TRANSVERSAL DIM. 25X60MM,  PREENCHIDA COM ARGAMASSA POLIMÉRICA , DELIMITADOR DE PROFUNDIDADE E MASTIQUE DE POLIURETANO- PU30</t>
  </si>
  <si>
    <t>87735</t>
  </si>
  <si>
    <t>CONTRAPISO EM ARGAMASSA TRAÇO 1:4 (CIMENTO E AREIA), PREPARO MECÂNICO COM BETONEIRA 400 L, APLICADO EM ÁREAS MOLHADAS SOBRE LAJE, ADERIDO, ACABAMENTO NÃO REFORÇADO, ESPESSURA 2CM. AF_07/2021</t>
  </si>
  <si>
    <t>92398</t>
  </si>
  <si>
    <t>EXECUÇÃO DE PAVIMENTO EM PISO INTERTRAVADO, COM BLOCO RETANGULAR COR NATURAL DE 20 X 10 CM, ESPESSURA 8 CM. AF_10/2022</t>
  </si>
  <si>
    <t>101864</t>
  </si>
  <si>
    <t>REASSENTAMENTO DE BLOCOS RETANGULAR PARA PISO INTERTRAVADO, EM VIA/ESTACIONAMENTO, COM REAPROVEITAMENTO DOS BLOCOS RETANGULAR - INCLUSO RETIRADA E COLOCAÇÃO DO MATERIAL. AF_12/2020</t>
  </si>
  <si>
    <t>REF CPOS/CDHU 17.01.050</t>
  </si>
  <si>
    <t>REGULARIZAÇÃO DE PISO COM NATA DE CIMENTO</t>
  </si>
  <si>
    <t>95241</t>
  </si>
  <si>
    <t>LASTRO DE CONCRETO MAGRO, APLICADO EM PISOS, LAJES SOBRE SOLO OU RADIERS, ESPESSURA DE 5 CM. AF_01/2024</t>
  </si>
  <si>
    <t>94273</t>
  </si>
  <si>
    <t>ASSENTAMENTO DE GUIA (MEIO-FIO) EM TRECHO RETO, CONFECCIONADA EM CONCRETO PRÉ-FABRICADO, DIMENSÕES 100X15X13X30 CM (COMPRIMENTO X BASE INFERIOR X BASE SUPERIOR X ALTURA), PARA VIAS URBANAS (USO VIÁRIO). AF_06/2016</t>
  </si>
  <si>
    <t>94276</t>
  </si>
  <si>
    <t>ASSENTAMENTO DE GUIA (MEIO-FIO) EM TRECHO CURVO, CONFECCIONADA EM CONCRETO PRÉ-FABRICADO, DIMENSÕES 100X15X13X20 CM (COMPRIMENTO X BASE INFERIOR X BASE SUPERIOR X ALTURA), PARA URBANIZAÇÃO INTERNA DE EMPREENDIMENTOS. AF_06/2016</t>
  </si>
  <si>
    <t>90444</t>
  </si>
  <si>
    <t>RASGO LINEAR MECANIZADO EM CONTRAPISO, PARA RAMAIS/ DISTRIBUIÇÃO DE INSTALAÇÕES HIDRÁULICAS, DIÂMETROS MENORES OU IGUAIS A 40 MM. AF_09/2023_PS</t>
  </si>
  <si>
    <t>90446</t>
  </si>
  <si>
    <t>RASGO LINEAR MECANIZADO EM CONTRAPISO, PARA RAMAIS/ DISTRIBUIÇÃO DE INSTALAÇÕES HIDRÁULICAS, DIÂMETROS MAIORES QUE 75 MM E MENORES OU IGUAIS A 100 MM. AF_09/2023_PS</t>
  </si>
  <si>
    <t>90445</t>
  </si>
  <si>
    <t>RASGO LINEAR MECANIZADO EM CONTRAPISO, PARA RAMAIS/ DISTRIBUIÇÃO DE INSTALAÇÕES HIDRÁULICAS, DIÂMETROS MAIORES QUE 40 MM E MENORES OU IGUAIS A 75 MM. AF_09/2023_PS</t>
  </si>
  <si>
    <t>90470</t>
  </si>
  <si>
    <t>CHUMBAMENTO LINEAR EM CONTRAPISO PARA RAMAIS/DISTRIBUIÇÃO DE INSTALAÇÕES HIDRÁULICAS COM DIÂMETROS MAIORES QUE 75 MM E MENORES OU IGUAIS A 100 MM. AF_09/2023</t>
  </si>
  <si>
    <t>90468</t>
  </si>
  <si>
    <t>CHUMBAMENTO LINEAR EM CONTRAPISO PARA RAMAIS/DISTRIBUIÇÃO DE INSTALAÇÕES HIDRÁULICAS COM DIÂMETROS MENORES OU IGUAIS A 40 MM. AF_09/2023</t>
  </si>
  <si>
    <t>90469</t>
  </si>
  <si>
    <t>CHUMBAMENTO LINEAR EM CONTRAPISO PARA RAMAIS/DISTRIBUIÇÃO DE INSTALAÇÕES HIDRÁULICAS COM DIÂMETROS MAIORES QUE 40 MM E MENORES OU IGUAIS A 75 MM. AF_09/2023</t>
  </si>
  <si>
    <t>REF.:  EMBASA (18.02.16)</t>
  </si>
  <si>
    <t>REPAROS EM ASFALTO, COM EXECUÇÃO DE PAVIMENTO C/ ASFALTO FRIO</t>
  </si>
  <si>
    <t>SERVIÇOS DE ELÉTRICA - INFRAESTRUTURA</t>
  </si>
  <si>
    <t>91834</t>
  </si>
  <si>
    <t>ELETRODUTO FLEXÍVEL CORRUGADO, PVC, DN 25 MM (3/4"), PARA CIRCUITOS TERMINAIS, INSTALADO EM FORRO - FORNECIMENTO E INSTALAÇÃO. AF_03/2023</t>
  </si>
  <si>
    <t>91836</t>
  </si>
  <si>
    <t>ELETRODUTO FLEXÍVEL CORRUGADO, PVC, DN 32 MM (1"), PARA CIRCUITOS TERMINAIS, INSTALADO EM FORRO - FORNECIMENTO E INSTALAÇÃO. AF_03/2023</t>
  </si>
  <si>
    <t>97668</t>
  </si>
  <si>
    <t>ELETRODUTO FLEXÍVEL CORRUGADO, PEAD, DN 63 (2"), PARA REDE ENTERRADA DE DISTRIBUIÇÃO DE ENERGIA ELÉTRICA - FORNECIMENTO E INSTALAÇÃO. AF_12/2021</t>
  </si>
  <si>
    <t>REF. 91863 + 2504</t>
  </si>
  <si>
    <t>ELETRODUTO FLEXIVEL, EM ACO GALVANIZADO, REVESTIDO EXTERNAMENTE COM PVC PRETO, DIAMETRO EXTERNO DE 25 MM (3/4"), TIPO SEALTUBO  PARA TOMADAS NAS MESAS DOS GUICHÊS.</t>
  </si>
  <si>
    <t>95727</t>
  </si>
  <si>
    <t>ELETRODUTO RÍGIDO SOLDÁVEL, PVC, DN 25 MM (3/4</t>
  </si>
  <si>
    <t>91884</t>
  </si>
  <si>
    <t>LUVA PARA ELETRODUTO, PVC, ROSCÁVEL, DN 25 MM (3/4"), PARA CIRCUITOS TERMINAIS, INSTALADA EM PAREDE - FORNECIMENTO E INSTALAÇÃO. AF_03/2023</t>
  </si>
  <si>
    <t>91914</t>
  </si>
  <si>
    <t>CURVA 90 GRAUS PARA ELETRODUTO, PVC, ROSCÁVEL, DN 25 MM (3/4"), PARA CIRCUITOS TERMINAIS, INSTALADA EM PAREDE - FORNECIMENTO E INSTALAÇÃO. AF_03/2023</t>
  </si>
  <si>
    <t>104396</t>
  </si>
  <si>
    <t>CONDULETE DE PVC, TIPO E, PARA ELETRODUTO DE PVC SOLDÁVEL DN 25 MM (3/4</t>
  </si>
  <si>
    <t>95808</t>
  </si>
  <si>
    <t>CONDULETE DE PVC, TIPO LL, PARA ELETRODUTO DE PVC SOLDÁVEL DN 25 MM (3/4</t>
  </si>
  <si>
    <t>104402</t>
  </si>
  <si>
    <t>CONDULETE DE PVC, TIPO C, PARA ELETRODUTO DE PVC SOLDÁVEL DN 25 MM (3/4</t>
  </si>
  <si>
    <t>CONDULETE DE PVC, TIPO T, PARA ELETRODUTO DE PVC SOLDÁVEL DN 25 MM (3/4</t>
  </si>
  <si>
    <t>REF. SETOP ELE-CAN-005</t>
  </si>
  <si>
    <t>CANALETA EM PVC PARA INSTALAÇÃO ELÉTRICA APARENTE, INCLUSIVE CONEXÕES, DIMENSÕES 20 X 10 MM</t>
  </si>
  <si>
    <t>REF. SBC (078028)</t>
  </si>
  <si>
    <t>PERFILADO PERFURADO 38x38x6000mm CHAPA 22. FORNECIMENTO E INSTALAÇÃO. FIXAÇÃO EM LAJE OU ESTRUTURA METÁLICA DE TELHADO</t>
  </si>
  <si>
    <t>REF. ORSE (12556)</t>
  </si>
  <si>
    <t>JUNÇÃO INTERNA TIPO "L" PARA PERFILADO</t>
  </si>
  <si>
    <t>REF CPOS 38.21.920</t>
  </si>
  <si>
    <t>ELETROCALHA LISA GALVANIZADA A FOGO, 100 X 50 MM, COM ACESSÓRIOS</t>
  </si>
  <si>
    <t>REF CPOS 38.22.620</t>
  </si>
  <si>
    <t>TAMPA DE ENCAIXE PARA ELETROCALHA, GALVANIZADA A FOGO, L = 100MM</t>
  </si>
  <si>
    <t>REF SINAPI 91926 + COTAÇÃO</t>
  </si>
  <si>
    <t>CABO DE AÇO REVESTIDO EM PVC PRETO - FORNECIMENTO E INSTALAÇÃO</t>
  </si>
  <si>
    <t>REF. SINAPI 42482 + 7568 + 88247</t>
  </si>
  <si>
    <t>GANCHO L COM ROSCA, 1/4" X 350 MM COM BUCHA - FORNECIMENTO E INSTALAÇÃO</t>
  </si>
  <si>
    <t>REF  88247 + COTAÇÃO</t>
  </si>
  <si>
    <t>PLUG FEMEA TRIPOLAR 2P + T 250V. INSTALAÇÃO SOBRE O FORRO, PARA CONEXÃO DE LUMINÁRIAS DE EMERGÊNCIA</t>
  </si>
  <si>
    <t>97887</t>
  </si>
  <si>
    <t>CAIXA ENTERRADA ELÉTRICA RETANGULAR, EM ALVENARIA COM TIJOLOS CERÂMICOS MACIÇOS, FUNDO COM BRITA, DIMENSÕES INTERNAS: 0,4X0,4X0,4 M. AF_12/2020</t>
  </si>
  <si>
    <t>101798</t>
  </si>
  <si>
    <t>TAMPA PARA CAIXA TIPO R1, EM FERRO FUNDIDO, DIMENSÕES INTERNAS: 0,40 X 0,60 M - FORNECIMENTO E INSTALAÇÃO. AF_12/2020</t>
  </si>
  <si>
    <t>101795</t>
  </si>
  <si>
    <t>CAIXA ENTERRADA PARA INSTALAÇÕES TELEFÔNICAS TIPO R1, EM ALVENARIA COM BLOCOS DE CONCRETO, DIMENSÕES INTERNAS: 0,35X0,60X0,60 M, EXCLUINDO TAMPÃO. AF_12/2020</t>
  </si>
  <si>
    <t>M101500040</t>
  </si>
  <si>
    <t>CONECTOR MACHO GIRATORIO, 3/4"</t>
  </si>
  <si>
    <t>REF. SEDOP 171415</t>
  </si>
  <si>
    <t>UNIDUT MÚLTIPLO, DIAMETRO 3/4" FORNECIMENTO E INSTALAÇÃO</t>
  </si>
  <si>
    <t>SERVIÇOS DE ELÉTRICA - CABEAMENTO</t>
  </si>
  <si>
    <t>CABO DE COBRE FLEXÍVEL ISOLADO, 1,5 MM², ANTI-CHAMA 0,6/1,0 KV, PARA CIRCUITOS TERMINAIS - FORNECIMENTO E INSTALAÇÃO. AF_03/2023</t>
  </si>
  <si>
    <t>91924</t>
  </si>
  <si>
    <t>CABO DE COBRE FLEXÍVEL ISOLADO, 1,5 MM², ANTI-CHAMA 450/750 V, PARA CIRCUITOS TERMINAIS - FORNECIMENTO E INSTALAÇÃO. AF_03/2023</t>
  </si>
  <si>
    <t>91927</t>
  </si>
  <si>
    <t>CABO DE COBRE FLEXÍVEL ISOLADO, 2,5 MM², ANTI-CHAMA 0,6/1,0 KV, PARA CIRCUITOS TERMINAIS - FORNECIMENTO E INSTALAÇÃO. AF_03/2023</t>
  </si>
  <si>
    <t>91926</t>
  </si>
  <si>
    <t>CABO DE COBRE FLEXÍVEL ISOLADO, 2,5 MM², ANTI-CHAMA 450/750 V, PARA CIRCUITOS TERMINAIS - FORNECIMENTO E INSTALAÇÃO. AF_03/2023</t>
  </si>
  <si>
    <t>91928</t>
  </si>
  <si>
    <t>CABO DE COBRE FLEXÍVEL ISOLADO, 4 MM², ANTI-CHAMA 450/750 V, PARA CIRCUITOS TERMINAIS - FORNECIMENTO E INSTALAÇÃO. AF_03/2023</t>
  </si>
  <si>
    <t>91929</t>
  </si>
  <si>
    <t>CABO DE COBRE FLEXÍVEL ISOLADO, 4 MM², ANTI-CHAMA 0,6/1,0 KV, PARA CIRCUITOS TERMINAIS - FORNECIMENTO E INSTALAÇÃO. AF_03/2023</t>
  </si>
  <si>
    <t>91930</t>
  </si>
  <si>
    <t>CABO DE COBRE FLEXÍVEL ISOLADO, 6 MM², ANTI-CHAMA 450/750 V, PARA CIRCUITOS TERMINAIS - FORNECIMENTO E INSTALAÇÃO. AF_03/2023</t>
  </si>
  <si>
    <t>91931</t>
  </si>
  <si>
    <t>CABO DE COBRE FLEXÍVEL ISOLADO, 6 MM², ANTI-CHAMA 0,6/1,0 KV, PARA CIRCUITOS TERMINAIS - FORNECIMENTO E INSTALAÇÃO. AF_03/2023</t>
  </si>
  <si>
    <t>92980</t>
  </si>
  <si>
    <t>CABO DE COBRE FLEXÍVEL ISOLADO, 10 MM², ANTI-CHAMA 0,6/1,0 KV, PARA DISTRIBUIÇÃO - FORNECIMENTO E INSTALAÇÃO. AF_12/2015</t>
  </si>
  <si>
    <t>CABO DE COBRE FLEXÍVEL ISOLADO, 10 MM², ANTI-CHAMA 450/750 V, PARA CIRCUITOS TERMINAIS - FORNECIMENTO E INSTALAÇÃO. AF_03/2023</t>
  </si>
  <si>
    <t>101563</t>
  </si>
  <si>
    <t>CABO DE COBRE FLEXÍVEL ISOLADO, 35 MM², 0,6/1,0 KV, PARA REDE AÉREA DE DISTRIBUIÇÃO DE ENERGIA ELÉTRICA DE BAIXA TENSÃO - FORNECIMENTO E INSTALAÇÃO. AF_07/2020</t>
  </si>
  <si>
    <t>SERVIÇOS DE ELÉTRICA - QUADROS E ENTRADA DE ENERGIA</t>
  </si>
  <si>
    <t>REF.:  88264 + 88247</t>
  </si>
  <si>
    <t>IDENTIFICAÇÃO DE DISJUNTORES, TOMADAS E INTERRUPTORES - COM ETIQUETAGEM NO QUADRO GERAL E NOS ESPELHOS DE TOMADAS E INTERRUPTORES</t>
  </si>
  <si>
    <t>101879</t>
  </si>
  <si>
    <t>QUADRO DE DISTRIBUIÇÃO DE ENERGIA EM CHAPA DE AÇO GALVANIZADO, DE EMBUTIR, COM BARRAMENTO TRIFÁSICO, PARA 24 DISJUNTORES DIN 100A - FORNECIMENTO E INSTALAÇÃO. AF_10/2020</t>
  </si>
  <si>
    <t>101875</t>
  </si>
  <si>
    <t>QUADRO DE DISTRIBUIÇÃO DE ENERGIA EM CHAPA DE AÇO GALVANIZADO, DE EMBUTIR, COM BARRAMENTO TRIFÁSICO, PARA 12 DISJUNTORES DIN 100A - FORNECIMENTO E INSTALAÇÃO. AF_10/2020</t>
  </si>
  <si>
    <t>101881</t>
  </si>
  <si>
    <t>QUADRO DE DISTRIBUIÇÃO DE ENERGIA EM CHAPA DE AÇO GALVANIZADO, DE EMBUTIR, COM BARRAMENTO TRIFÁSICO, PARA 40 DISJUNTORES DIN 100A - FORNECIMENTO E INSTALAÇÃO. AF_10/2020</t>
  </si>
  <si>
    <t>101878</t>
  </si>
  <si>
    <t>QUADRO DE DISTRIBUIÇÃO DE ENERGIA EM CHAPA DE AÇO GALVANIZADO, DE SOBREPOR, COM BARRAMENTO TRIFÁSICO, PARA 18 DISJUNTORES DIN 100A - FORNECIMENTO E INSTALAÇÃO. AF_10/2020</t>
  </si>
  <si>
    <t>101876</t>
  </si>
  <si>
    <t>QUADRO DE DISTRIBUIÇÃO DE ENERGIA EM PVC, DE EMBUTIR, SEM BARRAMENTO, PARA 6 DISJUNTORES - FORNECIMENTO E INSTALAÇÃO. AF_10/2020</t>
  </si>
  <si>
    <t>REF CPOS 04.17.080</t>
  </si>
  <si>
    <t>REMOÇÃO DE BARRAMENTO DE COBRE</t>
  </si>
  <si>
    <t>REF  AGETOP CIVIL 071451</t>
  </si>
  <si>
    <t>FORNECIMENTO E INSTALAÇÃO DE DISJUNTOR TRIPOLAR TERMOMAGNÉTICO - NORMA DIM (CURVA C) - 80 A - 10kA</t>
  </si>
  <si>
    <t>REF  AGETOP CIVIL 071450</t>
  </si>
  <si>
    <t>INTERRUPTOR DIFERENCIAL RESIDUAL (D.R.) BIPOLAR DE 25A-30mA</t>
  </si>
  <si>
    <t>REF.: SBC (064563)</t>
  </si>
  <si>
    <t>DISPOSITIVO PROTETOR DE SURTO 220V OU 127V, 20 KA, TRIFASICO</t>
  </si>
  <si>
    <t>DISJUNTOR BIPOLAR TIPO DIN, CORRENTE NOMINAL DE 16A - FORNECIMENTO E INSTALAÇÃO. AF_10/2020</t>
  </si>
  <si>
    <t>93660</t>
  </si>
  <si>
    <t>DISJUNTOR BIPOLAR TIPO DIN, CORRENTE NOMINAL DE 10A - FORNECIMENTO E INSTALAÇÃO. AF_10/2020</t>
  </si>
  <si>
    <t>93653</t>
  </si>
  <si>
    <t>DISJUNTOR MONOPOLAR TIPO DIN, CORRENTE NOMINAL DE 10A - FORNECIMENTO E INSTALAÇÃO. AF_10/2020</t>
  </si>
  <si>
    <t>93654</t>
  </si>
  <si>
    <t>DISJUNTOR MONOPOLAR TIPO DIN, CORRENTE NOMINAL DE 16A - FORNECIMENTO E INSTALAÇÃO. AF_10/2020</t>
  </si>
  <si>
    <t>101895</t>
  </si>
  <si>
    <t>DISJUNTOR TERMOMAGNÉTICO TRIPOLAR , CORRENTE NOMINAL DE 125A - FORNECIMENTO E INSTALAÇÃO. AF_10/2020</t>
  </si>
  <si>
    <t>93655</t>
  </si>
  <si>
    <t>DISJUNTOR MONOPOLAR TIPO DIN, CORRENTE NOMINAL DE 20A - FORNECIMENTO E INSTALAÇÃO. AF_10/2020</t>
  </si>
  <si>
    <t>93662</t>
  </si>
  <si>
    <t>DISJUNTOR BIPOLAR TIPO DIN, CORRENTE NOMINAL DE 20A - FORNECIMENTO E INSTALAÇÃO. AF_10/2020</t>
  </si>
  <si>
    <t>DISJUNTOR BIPOLAR TIPO DIN, CORRENTE NOMINAL DE 50A - FORNECIMENTO E INSTALAÇÃO. AF_10/2020</t>
  </si>
  <si>
    <t>93670</t>
  </si>
  <si>
    <t>DISJUNTOR TRIPOLAR TIPO DIN, CORRENTE NOMINAL DE 25A - FORNECIMENTO E INSTALAÇÃO. AF_10/2020</t>
  </si>
  <si>
    <t>93671</t>
  </si>
  <si>
    <t>DISJUNTOR TRIPOLAR TIPO DIN, CORRENTE NOMINAL DE 32A - FORNECIMENTO E INSTALAÇÃO. AF_10/2020</t>
  </si>
  <si>
    <t>93673</t>
  </si>
  <si>
    <t>DISJUNTOR TRIPOLAR TIPO DIN, CORRENTE NOMINAL DE 50A - FORNECIMENTO E INSTALAÇÃO. AF_10/2020</t>
  </si>
  <si>
    <t>REF.:  AGESUL (1201009016)</t>
  </si>
  <si>
    <t>ENTRADA DE SERVICO, EM BAIXA TENSAO, COM CAIXA DE MEDICAO INSTALADA EM MURETA DE ALVENARIA (1 1/2 VEZ), MEDINDO (1,20 X 2,10)M, CONFORME PADRAO COPEL- TRIFASICO DE 24,48 A 35,05 KW</t>
  </si>
  <si>
    <t>REF.:   SIURB (9060002)</t>
  </si>
  <si>
    <t>RETIRADA DE POSTE DE ENTRADA DE ENERGIA EM BAIXA TENSÃO - CONCRETO</t>
  </si>
  <si>
    <t>SERVIÇOS DE ELÉTRICA - TOMADAS E INTERRUPTORES</t>
  </si>
  <si>
    <t>REF. SINAPI 91994 + 12147</t>
  </si>
  <si>
    <t>TOMADA DE SOBREPOR (1 MÓDULO), 2P+T 10 A, CONJUNTO MONTADO PARA SOBREPOR 4" X 2" (CAIXA + MODULO) - FORNECIMENTO E INSTALAÇÃO</t>
  </si>
  <si>
    <t>REF.:  SINAPI (92004)</t>
  </si>
  <si>
    <t>FORNECIMENTO E INSTALAÇÃO DE TOMADA DE SOBREPOR (2 MÓDULOS), 2P + T 10 A, INCLUINDO CAIXA E PLACA</t>
  </si>
  <si>
    <t>91992</t>
  </si>
  <si>
    <t>TOMADA ALTA DE EMBUTIR (1 MÓDULO), 2P+T 10 A, INCLUINDO SUPORTE E PLACA - FORNECIMENTO E INSTALAÇÃO. AF_03/2023</t>
  </si>
  <si>
    <t>92001</t>
  </si>
  <si>
    <t>TOMADA BAIXA DE EMBUTIR (1 MÓDULO), 2P+T 20 A, INCLUINDO SUPORTE E PLACA - FORNECIMENTO E INSTALAÇÃO. AF_03/2023</t>
  </si>
  <si>
    <t>91997</t>
  </si>
  <si>
    <t>TOMADA MÉDIA DE EMBUTIR (1 MÓDULO), 2P+T 20 A, INCLUINDO SUPORTE E PLACA - FORNECIMENTO E INSTALAÇÃO. AF_03/2023</t>
  </si>
  <si>
    <t>92005</t>
  </si>
  <si>
    <t>TOMADA MÉDIA DE EMBUTIR (2 MÓDULOS), 2P+T 20 A, INCLUINDO SUPORTE E PLACA - FORNECIMENTO E INSTALAÇÃO. AF_03/2023</t>
  </si>
  <si>
    <t>92009</t>
  </si>
  <si>
    <t>TOMADA BAIXA DE EMBUTIR (2 MÓDULOS), 2P+T 20 A, INCLUINDO SUPORTE E PLACA - FORNECIMENTO E INSTALAÇÃO. AF_03/2023</t>
  </si>
  <si>
    <t>92004</t>
  </si>
  <si>
    <t>TOMADA MÉDIA DE EMBUTIR (2 MÓDULOS), 2P+T 10 A, INCLUINDO SUPORTE E PLACA - FORNECIMENTO E INSTALAÇÃO. AF_03/2023</t>
  </si>
  <si>
    <t>92008</t>
  </si>
  <si>
    <t>TOMADA BAIXA DE EMBUTIR (2 MÓDULOS), 2P+T 10 A, INCLUINDO SUPORTE E PLACA - FORNECIMENTO E INSTALAÇÃO. AF_03/2023</t>
  </si>
  <si>
    <t>91996</t>
  </si>
  <si>
    <t>TOMADA MÉDIA DE EMBUTIR (1 MÓDULO), 2P+T 10 A, INCLUINDO SUPORTE E PLACA - FORNECIMENTO E INSTALAÇÃO. AF_03/2023</t>
  </si>
  <si>
    <t>92000</t>
  </si>
  <si>
    <t>TOMADA BAIXA DE EMBUTIR (1 MÓDULO), 2P+T 10 A, INCLUINDO SUPORTE E PLACA - FORNECIMENTO E INSTALAÇÃO. AF_03/2023</t>
  </si>
  <si>
    <t>91993</t>
  </si>
  <si>
    <t>TOMADA ALTA DE EMBUTIR (1 MÓDULO), 2P+T 20 A, INCLUINDO SUPORTE E PLACA - FORNECIMENTO E INSTALAÇÃO. AF_03/2023</t>
  </si>
  <si>
    <t>91940</t>
  </si>
  <si>
    <t>CAIXA RETANGULAR 4" X 2" MÉDIA (1,30 M DO PISO), PVC, INSTALADA EM PAREDE - FORNECIMENTO E INSTALAÇÃO. AF_03/2023</t>
  </si>
  <si>
    <t>91944</t>
  </si>
  <si>
    <t>CAIXA RETANGULAR 4" X 4" BAIXA (0,30 M DO PISO), PVC, INSTALADA EM PAREDE - FORNECIMENTO E INSTALAÇÃO. AF_03/2023</t>
  </si>
  <si>
    <t>91939</t>
  </si>
  <si>
    <t>CAIXA RETANGULAR 4" X 2" ALTA (2,00 M DO PISO), PVC, INSTALADA EM PAREDE - FORNECIMENTO E INSTALAÇÃO. AF_03/2023</t>
  </si>
  <si>
    <t>91943</t>
  </si>
  <si>
    <t>CAIXA RETANGULAR 4" X 4" MÉDIA (1,30 M DO PISO), PVC, INSTALADA EM PAREDE - FORNECIMENTO E INSTALAÇÃO. AF_03/2023</t>
  </si>
  <si>
    <t>91941</t>
  </si>
  <si>
    <t>CAIXA RETANGULAR 4" X 2" BAIXA (0,30 M DO PISO), PVC, INSTALADA EM PAREDE - FORNECIMENTO E INSTALAÇÃO. AF_03/2023</t>
  </si>
  <si>
    <t>92023</t>
  </si>
  <si>
    <t>INTERRUPTOR SIMPLES (1 MÓDULO) COM 1 TOMADA DE EMBUTIR 2P+T 10 A, INCLUINDO SUPORTE E PLACA - FORNECIMENTO E INSTALAÇÃO. AF_03/2023</t>
  </si>
  <si>
    <t>91959</t>
  </si>
  <si>
    <t>INTERRUPTOR SIMPLES (2 MÓDULOS), 10A/250V, INCLUINDO SUPORTE E PLACA - FORNECIMENTO E INSTALAÇÃO. AF_03/2023</t>
  </si>
  <si>
    <t>91961</t>
  </si>
  <si>
    <t>INTERRUPTOR PARALELO (2 MÓDULOS), 10A/250V, INCLUINDO SUPORTE E PLACA - FORNECIMENTO E INSTALAÇÃO. AF_03/2023</t>
  </si>
  <si>
    <t>91953</t>
  </si>
  <si>
    <t>INTERRUPTOR SIMPLES (1 MÓDULO), 10A/250V, INCLUINDO SUPORTE E PLACA - FORNECIMENTO E INSTALAÇÃO. AF_03/2023</t>
  </si>
  <si>
    <t>91955</t>
  </si>
  <si>
    <t>INTERRUPTOR PARALELO (1 MÓDULO), 10A/250V, INCLUINDO SUPORTE E PLACA - FORNECIMENTO E INSTALAÇÃO. AF_03/2023</t>
  </si>
  <si>
    <t>REF. SINAPI 38092 + 88247</t>
  </si>
  <si>
    <t>ESPELHO PARA TOMADAS - FORNECIMENTO E INSTALAÇÃO</t>
  </si>
  <si>
    <t>REF. 40.20.310/CPOS</t>
  </si>
  <si>
    <t>PLACA/ESPELHO EM LATÃO ESCOVADO 4´ X 4´, PARA 02 TOMADAS ELÉTRICA</t>
  </si>
  <si>
    <t>SERVIÇOS TÉCNICOS DE ENGENHARIA</t>
  </si>
  <si>
    <t>REF.: SBC (011340)</t>
  </si>
  <si>
    <t>ADMINISTRACAO LOCAL</t>
  </si>
  <si>
    <t>H</t>
  </si>
  <si>
    <t>REF.: SBC (000071)</t>
  </si>
  <si>
    <t>LAUDO/ANALISE DE PROJETO DE INFRA E SUPERESTRUTURA</t>
  </si>
  <si>
    <t>90778</t>
  </si>
  <si>
    <t>ENGENHEIRO CIVIL DE OBRA PLENO COM ENCARGOS COMPLEMENTARES</t>
  </si>
  <si>
    <t>91677</t>
  </si>
  <si>
    <t>ENGENHEIRO ELETRICISTA COM ENCARGOS COMPLEMENTARES</t>
  </si>
  <si>
    <t>REF.:  COMPESA (01.02.02U)</t>
  </si>
  <si>
    <t>SONDAGEM A PERCUSSÃO SPT, INCLUSIVE LAUDO (PROFUNDIDADE MÍNIMA DE 8,00 M, POR FURO).</t>
  </si>
  <si>
    <t>MÃO DE OBRA ESPECIALIZADA</t>
  </si>
  <si>
    <t>88315</t>
  </si>
  <si>
    <t>SERRALHEIRO COM ENCARGOS COMPLEMENTARES</t>
  </si>
  <si>
    <t>88251</t>
  </si>
  <si>
    <t>AUXILIAR DE SERRALHEIRO COM ENCARGOS COMPLEMENTARES</t>
  </si>
  <si>
    <t>88264</t>
  </si>
  <si>
    <t>ELETRICISTA COM ENCARGOS COMPLEMENTARES</t>
  </si>
  <si>
    <t>88309</t>
  </si>
  <si>
    <t>PEDREIRO COM ENCARGOS COMPLEMENTARES</t>
  </si>
  <si>
    <t>88316</t>
  </si>
  <si>
    <t>SERVENTE COM ENCARGOS COMPLEMENTARES</t>
  </si>
  <si>
    <t>SERVIÇOS DE LIMPEZA</t>
  </si>
  <si>
    <t>REF ORSE 7725</t>
  </si>
  <si>
    <t>LIMPEZA DE SUPERFÍCIES, REMOÇÃO DE PINTURA, PARTÍCULAS SOLTAS, GRAXAS E OUTRAS</t>
  </si>
  <si>
    <t>99814</t>
  </si>
  <si>
    <t>LIMPEZA DE SUPERFÍCIE COM JATO DE ALTA PRESSÃO. AF_04/2019</t>
  </si>
  <si>
    <t>REF 9537 11/2018</t>
  </si>
  <si>
    <t>LIMPEZA FINAL DA OBRA</t>
  </si>
  <si>
    <t>REF CPOS 48.20.020</t>
  </si>
  <si>
    <t>LIMPEZA DE CAIXA D' ÁGUA</t>
  </si>
  <si>
    <t>REF CPOS 55.02.012</t>
  </si>
  <si>
    <t>LIMPEZA DE CAIXA DE PASSAGEM OU INSPEÇÃO</t>
  </si>
  <si>
    <t>REF.  SINAPI (98524)</t>
  </si>
  <si>
    <t>LIMPEZA MANUAL DE VEGETAÇÃO EM PISOS, TRINCAS E JUNTAS DE DILATAÇÃO. PREPARO PARA PINTURA</t>
  </si>
  <si>
    <t>DESCARTE DE MATERIAIS</t>
  </si>
  <si>
    <t>REF CPOS 05.07.070</t>
  </si>
  <si>
    <t>REMOÇÃO DE ENTULHO DE OBRA COM CAÇAMBA METÁLICA - GESSO E/OU DRYWALL</t>
  </si>
  <si>
    <t>REF CPOS 05.07.040</t>
  </si>
  <si>
    <t>REMOÇÃO DE ENTULHO SEPARADO DE OBRA COM CAÇAMBA METÁLICA - TERRA, ALVENARIA, CONCRETO, ARGAMASSA, MADEIRA, PAPEL, PLÁSTICO OU METAL</t>
  </si>
  <si>
    <t>REF.: CPOS 05.07.060</t>
  </si>
  <si>
    <t>REMOÇÃO DE ENTULHO DE OBRA COM CAÇAMBA METÁLICA - MATERIAL REJEITADO E MISTURADO POR VEGETAÇÃO, ISOPOR, MANTA ASFÁLTICA E LÃ DE VIDRO</t>
  </si>
  <si>
    <t>REF.: SEINFRA (C5185)</t>
  </si>
  <si>
    <t>DESTINAÇÃO FINAL DO RESÍDUO SOLIDO NÃO SEGREGADO EM TERRENO LICENCIADO - SEM TRANSPORTE</t>
  </si>
  <si>
    <t>TOTAL GERAL:</t>
  </si>
  <si>
    <t>BDI Médio (Padrão TCU):</t>
  </si>
  <si>
    <t>Desconto:
Aplicado a todos os itens</t>
  </si>
  <si>
    <t>Polo 03:
Cidades: Assis Chateaubriand/Barracão/Cantagalo/Capanema/Capitão Leônidas Marques/Cascavel/Catanduvas/Chopinzinho/Clevelândia/Corbélia/Coronel Vivida/Dois Vizinhos/Formosa do Oeste/Foz do Iguaçu/Francisco Beltrão/Guaíra/Guaraniaçu/Laranjeiras do Sul/Mangueirinha/Marechal Cândido Rondon/Marmeleiro/Matelândia/Medianeira/Palmas/Palotina/Pato Branco/Quedas do Iguaçu/Realeza/Salto do Lontra/Santa Helena/Santo Antônio do Sudoeste/São João/São Miguel do Iguaçu/Terra Roxa/Toledo</t>
  </si>
  <si>
    <r>
      <rPr>
        <b/>
        <sz val="9"/>
        <color theme="1"/>
        <rFont val="Arial"/>
      </rPr>
      <t>UN</t>
    </r>
    <r>
      <rPr>
        <b/>
        <sz val="9"/>
        <color rgb="FF8DB3E2"/>
        <rFont val="Arial"/>
      </rPr>
      <t>.</t>
    </r>
  </si>
  <si>
    <t>TRIBUNAL REGIONAL ELEITORAL DO PARANÁ
TRE-PR</t>
  </si>
  <si>
    <t>OBRA:</t>
  </si>
  <si>
    <t>REGISTRO DE PREÇOS - SERVIÇOS COMUNS DE ENGENHARIA PARA REFORMAS</t>
  </si>
  <si>
    <t>ENDEREÇO:</t>
  </si>
  <si>
    <t>RESPONSÁVEL TÉCNICO:</t>
  </si>
  <si>
    <t>FÓRMULA:</t>
  </si>
  <si>
    <t>Item</t>
  </si>
  <si>
    <t>Descrição</t>
  </si>
  <si>
    <t>AC</t>
  </si>
  <si>
    <t>Administração Central</t>
  </si>
  <si>
    <t>SG</t>
  </si>
  <si>
    <t>Seguro + Garantia</t>
  </si>
  <si>
    <t>R</t>
  </si>
  <si>
    <t>Risco</t>
  </si>
  <si>
    <t>DF</t>
  </si>
  <si>
    <t>Despesa Financeira</t>
  </si>
  <si>
    <t>L</t>
  </si>
  <si>
    <t>Lucro</t>
  </si>
  <si>
    <t>I</t>
  </si>
  <si>
    <t>Impostos</t>
  </si>
  <si>
    <t>Total</t>
  </si>
  <si>
    <t>IMPOSTOS</t>
  </si>
  <si>
    <t>%</t>
  </si>
  <si>
    <t>PIS</t>
  </si>
  <si>
    <t>COFINS</t>
  </si>
  <si>
    <t>CPRB</t>
  </si>
  <si>
    <t>(Contribuição Previdenciária sobre a receita bruta, no caso de desoneração na folha)</t>
  </si>
  <si>
    <t>ISS</t>
  </si>
  <si>
    <t>PLANILHA DE COMPOSIÇÃO ANALÍTICA DO BDI</t>
  </si>
  <si>
    <t>COMPOSIÇÃO DO BDI</t>
  </si>
  <si>
    <t>Fórmula estabelecida pelo Acórdão 2622/2013-TCU-Plenário</t>
  </si>
  <si>
    <t>Para o preenchimento da proposta deve-se utilizar o valor de ISS da Prefeitura Local.</t>
  </si>
  <si>
    <t>Polo 03 - Conforme Anexo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</si>
</sst>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* #,##0.00_);_(\ * \(#,##0.00\);_(* #,##0.00_);_(@_)"/>
    <numFmt numFmtId="167" formatCode="d\.m"/>
  </numFmts>
  <fonts count="15" x14ac:knownFonts="1">
    <font>
      <sz val="10"/>
      <color rgb="FF000000"/>
      <name val="Arial"/>
      <scheme val="minor"/>
    </font>
    <font>
      <b/>
      <sz val="10"/>
      <color theme="1"/>
      <name val="Arial"/>
    </font>
    <font>
      <sz val="10"/>
      <name val="Arial"/>
    </font>
    <font>
      <b/>
      <sz val="11"/>
      <color rgb="FF222222"/>
      <name val="Calibri"/>
    </font>
    <font>
      <sz val="10"/>
      <color theme="1"/>
      <name val="Arial"/>
    </font>
    <font>
      <b/>
      <sz val="18"/>
      <color theme="1"/>
      <name val="Arial"/>
    </font>
    <font>
      <b/>
      <sz val="9"/>
      <color theme="1"/>
      <name val="Arial"/>
    </font>
    <font>
      <b/>
      <sz val="10"/>
      <color rgb="FFFFFFFF"/>
      <name val="Arial"/>
    </font>
    <font>
      <b/>
      <sz val="10"/>
      <color theme="1"/>
      <name val="Arial"/>
    </font>
    <font>
      <sz val="10"/>
      <color theme="1"/>
      <name val="Arial"/>
    </font>
    <font>
      <b/>
      <sz val="11"/>
      <color theme="1"/>
      <name val="Arial"/>
    </font>
    <font>
      <b/>
      <sz val="12"/>
      <color theme="1"/>
      <name val="Arial"/>
    </font>
    <font>
      <b/>
      <sz val="14"/>
      <color theme="1"/>
      <name val="Arial"/>
    </font>
    <font>
      <b/>
      <sz val="9"/>
      <color rgb="FF8DB3E2"/>
      <name val="Arial"/>
    </font>
    <font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8DB3E2"/>
        <bgColor rgb="FF8DB3E2"/>
      </patternFill>
    </fill>
    <fill>
      <patternFill patternType="solid">
        <fgColor rgb="FF205867"/>
        <bgColor rgb="FF205867"/>
      </patternFill>
    </fill>
    <fill>
      <patternFill patternType="solid">
        <fgColor rgb="FFCFE2F3"/>
        <bgColor rgb="FFCFE2F3"/>
      </patternFill>
    </fill>
    <fill>
      <patternFill patternType="solid">
        <fgColor rgb="FF95B3D7"/>
        <bgColor rgb="FF95B3D7"/>
      </patternFill>
    </fill>
    <fill>
      <patternFill patternType="solid">
        <fgColor rgb="FFFFF2CC"/>
        <bgColor rgb="FFFFF2CC"/>
      </patternFill>
    </fill>
    <fill>
      <patternFill patternType="solid">
        <fgColor rgb="FFD9EAD3"/>
        <bgColor rgb="FFD9EAD3"/>
      </patternFill>
    </fill>
    <fill>
      <patternFill patternType="solid">
        <fgColor rgb="FFFFFFFF"/>
        <bgColor rgb="FFFFFFFF"/>
      </patternFill>
    </fill>
  </fills>
  <borders count="2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</borders>
  <cellStyleXfs count="1">
    <xf numFmtId="0" fontId="0" fillId="0" borderId="0"/>
  </cellStyleXfs>
  <cellXfs count="74">
    <xf numFmtId="0" fontId="0" fillId="0" borderId="0" xfId="0" applyFont="1" applyAlignment="1"/>
    <xf numFmtId="0" fontId="3" fillId="0" borderId="3" xfId="0" applyFont="1" applyBorder="1" applyAlignment="1">
      <alignment vertical="center" wrapText="1"/>
    </xf>
    <xf numFmtId="2" fontId="6" fillId="3" borderId="5" xfId="0" applyNumberFormat="1" applyFont="1" applyFill="1" applyBorder="1" applyAlignment="1">
      <alignment horizontal="center" vertical="center" wrapText="1"/>
    </xf>
    <xf numFmtId="2" fontId="6" fillId="3" borderId="6" xfId="0" applyNumberFormat="1" applyFont="1" applyFill="1" applyBorder="1" applyAlignment="1">
      <alignment horizontal="center" vertical="center" wrapText="1"/>
    </xf>
    <xf numFmtId="49" fontId="6" fillId="3" borderId="6" xfId="0" applyNumberFormat="1" applyFont="1" applyFill="1" applyBorder="1" applyAlignment="1">
      <alignment horizontal="center" vertical="center" wrapText="1"/>
    </xf>
    <xf numFmtId="164" fontId="6" fillId="3" borderId="6" xfId="0" applyNumberFormat="1" applyFont="1" applyFill="1" applyBorder="1" applyAlignment="1">
      <alignment horizontal="center" vertical="center" wrapText="1"/>
    </xf>
    <xf numFmtId="165" fontId="6" fillId="3" borderId="6" xfId="0" applyNumberFormat="1" applyFont="1" applyFill="1" applyBorder="1" applyAlignment="1">
      <alignment horizontal="center" vertical="center" wrapText="1"/>
    </xf>
    <xf numFmtId="165" fontId="6" fillId="3" borderId="7" xfId="0" applyNumberFormat="1" applyFont="1" applyFill="1" applyBorder="1" applyAlignment="1">
      <alignment horizontal="center" vertical="center" wrapText="1"/>
    </xf>
    <xf numFmtId="49" fontId="7" fillId="4" borderId="3" xfId="0" applyNumberFormat="1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166" fontId="7" fillId="4" borderId="8" xfId="0" applyNumberFormat="1" applyFont="1" applyFill="1" applyBorder="1" applyAlignment="1">
      <alignment horizontal="center" vertical="center" wrapText="1"/>
    </xf>
    <xf numFmtId="2" fontId="7" fillId="4" borderId="8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166" fontId="9" fillId="0" borderId="2" xfId="0" applyNumberFormat="1" applyFont="1" applyBorder="1" applyAlignment="1">
      <alignment vertical="center" wrapText="1"/>
    </xf>
    <xf numFmtId="166" fontId="9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166" fontId="9" fillId="5" borderId="8" xfId="0" applyNumberFormat="1" applyFont="1" applyFill="1" applyBorder="1" applyAlignment="1">
      <alignment horizontal="center" vertical="center" wrapText="1"/>
    </xf>
    <xf numFmtId="166" fontId="9" fillId="2" borderId="8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166" fontId="4" fillId="0" borderId="2" xfId="0" applyNumberFormat="1" applyFont="1" applyBorder="1" applyAlignment="1">
      <alignment vertical="center" wrapText="1"/>
    </xf>
    <xf numFmtId="166" fontId="4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166" fontId="4" fillId="5" borderId="8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Border="1" applyAlignment="1">
      <alignment vertical="center" wrapText="1"/>
    </xf>
    <xf numFmtId="2" fontId="9" fillId="0" borderId="2" xfId="0" applyNumberFormat="1" applyFont="1" applyBorder="1" applyAlignment="1">
      <alignment horizontal="center" vertical="center" wrapText="1"/>
    </xf>
    <xf numFmtId="49" fontId="9" fillId="6" borderId="9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vertical="center" wrapText="1"/>
    </xf>
    <xf numFmtId="165" fontId="9" fillId="6" borderId="10" xfId="0" applyNumberFormat="1" applyFont="1" applyFill="1" applyBorder="1" applyAlignment="1">
      <alignment vertical="center" wrapText="1"/>
    </xf>
    <xf numFmtId="165" fontId="9" fillId="6" borderId="11" xfId="0" applyNumberFormat="1" applyFont="1" applyFill="1" applyBorder="1" applyAlignment="1">
      <alignment vertical="center" wrapText="1"/>
    </xf>
    <xf numFmtId="165" fontId="6" fillId="7" borderId="12" xfId="0" applyNumberFormat="1" applyFont="1" applyFill="1" applyBorder="1" applyAlignment="1">
      <alignment horizontal="center" vertical="center" wrapText="1"/>
    </xf>
    <xf numFmtId="167" fontId="9" fillId="6" borderId="3" xfId="0" applyNumberFormat="1" applyFont="1" applyFill="1" applyBorder="1" applyAlignment="1">
      <alignment vertical="center" wrapText="1"/>
    </xf>
    <xf numFmtId="49" fontId="9" fillId="6" borderId="13" xfId="0" applyNumberFormat="1" applyFont="1" applyFill="1" applyBorder="1" applyAlignment="1">
      <alignment vertical="center" wrapText="1"/>
    </xf>
    <xf numFmtId="165" fontId="6" fillId="7" borderId="17" xfId="0" applyNumberFormat="1" applyFont="1" applyFill="1" applyBorder="1" applyAlignment="1">
      <alignment horizontal="center" vertical="center" wrapText="1"/>
    </xf>
    <xf numFmtId="165" fontId="9" fillId="6" borderId="18" xfId="0" applyNumberFormat="1" applyFont="1" applyFill="1" applyBorder="1" applyAlignment="1">
      <alignment vertical="center" wrapText="1"/>
    </xf>
    <xf numFmtId="165" fontId="9" fillId="6" borderId="19" xfId="0" applyNumberFormat="1" applyFont="1" applyFill="1" applyBorder="1" applyAlignment="1">
      <alignment vertical="center" wrapText="1"/>
    </xf>
    <xf numFmtId="165" fontId="9" fillId="6" borderId="13" xfId="0" applyNumberFormat="1" applyFont="1" applyFill="1" applyBorder="1" applyAlignment="1">
      <alignment vertical="center" wrapText="1"/>
    </xf>
    <xf numFmtId="49" fontId="9" fillId="6" borderId="20" xfId="0" applyNumberFormat="1" applyFont="1" applyFill="1" applyBorder="1" applyAlignment="1">
      <alignment vertical="center" wrapText="1"/>
    </xf>
    <xf numFmtId="49" fontId="9" fillId="6" borderId="10" xfId="0" applyNumberFormat="1" applyFont="1" applyFill="1" applyBorder="1" applyAlignment="1">
      <alignment vertical="center" wrapText="1"/>
    </xf>
    <xf numFmtId="165" fontId="9" fillId="6" borderId="21" xfId="0" applyNumberFormat="1" applyFont="1" applyFill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10" fontId="9" fillId="0" borderId="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12" fillId="0" borderId="25" xfId="0" applyFont="1" applyBorder="1" applyAlignment="1">
      <alignment horizontal="center" vertical="center" wrapText="1"/>
    </xf>
    <xf numFmtId="10" fontId="12" fillId="0" borderId="26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4" fillId="2" borderId="3" xfId="0" applyFont="1" applyFill="1" applyBorder="1" applyAlignment="1" applyProtection="1">
      <alignment vertical="center"/>
      <protection locked="0"/>
    </xf>
    <xf numFmtId="166" fontId="6" fillId="2" borderId="14" xfId="0" applyNumberFormat="1" applyFont="1" applyFill="1" applyBorder="1" applyAlignment="1" applyProtection="1">
      <alignment horizontal="center" vertical="center" wrapText="1"/>
      <protection locked="0"/>
    </xf>
    <xf numFmtId="10" fontId="11" fillId="2" borderId="14" xfId="0" applyNumberFormat="1" applyFont="1" applyFill="1" applyBorder="1" applyAlignment="1" applyProtection="1">
      <alignment horizontal="center" vertical="center" wrapText="1"/>
      <protection locked="0"/>
    </xf>
    <xf numFmtId="10" fontId="9" fillId="2" borderId="3" xfId="0" applyNumberFormat="1" applyFont="1" applyFill="1" applyBorder="1" applyAlignment="1" applyProtection="1">
      <alignment vertical="center" wrapText="1"/>
      <protection locked="0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5" fillId="0" borderId="1" xfId="0" applyFont="1" applyBorder="1" applyAlignment="1">
      <alignment horizontal="center" vertical="center" wrapText="1"/>
    </xf>
    <xf numFmtId="0" fontId="2" fillId="0" borderId="4" xfId="0" applyFont="1" applyBorder="1"/>
    <xf numFmtId="165" fontId="10" fillId="8" borderId="15" xfId="0" applyNumberFormat="1" applyFont="1" applyFill="1" applyBorder="1" applyAlignment="1">
      <alignment horizontal="right" vertical="center" wrapText="1"/>
    </xf>
    <xf numFmtId="0" fontId="2" fillId="0" borderId="16" xfId="0" applyFont="1" applyBorder="1"/>
    <xf numFmtId="167" fontId="9" fillId="7" borderId="22" xfId="0" applyNumberFormat="1" applyFont="1" applyFill="1" applyBorder="1" applyAlignment="1">
      <alignment vertical="center" wrapText="1"/>
    </xf>
    <xf numFmtId="0" fontId="2" fillId="0" borderId="23" xfId="0" applyFont="1" applyBorder="1"/>
    <xf numFmtId="0" fontId="2" fillId="0" borderId="24" xfId="0" applyFont="1" applyBorder="1"/>
    <xf numFmtId="0" fontId="8" fillId="9" borderId="22" xfId="0" applyFont="1" applyFill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0" fillId="0" borderId="0" xfId="0" applyFont="1" applyAlignment="1"/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9" fillId="2" borderId="1" xfId="0" applyFont="1" applyFill="1" applyBorder="1" applyAlignment="1" applyProtection="1">
      <alignment vertical="center" wrapText="1"/>
      <protection locked="0"/>
    </xf>
    <xf numFmtId="0" fontId="2" fillId="0" borderId="4" xfId="0" applyFont="1" applyBorder="1" applyProtection="1">
      <protection locked="0"/>
    </xf>
    <xf numFmtId="0" fontId="2" fillId="0" borderId="2" xfId="0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9" Type="http://customschemas.google.com/relationships/workbookmetadata" Target="metadata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276225</xdr:colOff>
      <xdr:row>0</xdr:row>
      <xdr:rowOff>66675</xdr:rowOff>
    </xdr:from>
    <xdr:ext cx="1123950" cy="1076325"/>
    <xdr:pic>
      <xdr:nvPicPr>
        <xdr:cNvPr id="2" name="image2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638175</xdr:colOff>
      <xdr:row>6</xdr:row>
      <xdr:rowOff>85725</xdr:rowOff>
    </xdr:from>
    <xdr:ext cx="4524375" cy="638175"/>
    <xdr:pic>
      <xdr:nvPicPr>
        <xdr:cNvPr id="3" name="image1.pn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11"/>
  <sheetViews>
    <sheetView tabSelected="1" workbookViewId="0">
      <selection activeCell="B10" sqref="B10"/>
    </sheetView>
  </sheetViews>
  <sheetFormatPr defaultColWidth="12.5546875" defaultRowHeight="15" customHeight="1" x14ac:dyDescent="0.25"/>
  <cols>
    <col min="1" max="1" width="37.33203125" customWidth="1"/>
    <col min="2" max="2" width="36.5546875" customWidth="1"/>
  </cols>
  <sheetData>
    <row r="1" spans="1:2" ht="57" customHeight="1" x14ac:dyDescent="0.25">
      <c r="A1" s="52" t="s">
        <v>0</v>
      </c>
      <c r="B1" s="53"/>
    </row>
    <row r="2" spans="1:2" ht="39.75" customHeight="1" x14ac:dyDescent="0.25">
      <c r="A2" s="1" t="s">
        <v>1</v>
      </c>
      <c r="B2" s="48"/>
    </row>
    <row r="3" spans="1:2" ht="39.75" customHeight="1" x14ac:dyDescent="0.25">
      <c r="A3" s="1" t="s">
        <v>2</v>
      </c>
      <c r="B3" s="48"/>
    </row>
    <row r="4" spans="1:2" ht="39.75" customHeight="1" x14ac:dyDescent="0.25">
      <c r="A4" s="1" t="s">
        <v>3</v>
      </c>
      <c r="B4" s="48"/>
    </row>
    <row r="5" spans="1:2" ht="39.75" customHeight="1" x14ac:dyDescent="0.25">
      <c r="A5" s="1" t="s">
        <v>4</v>
      </c>
      <c r="B5" s="48"/>
    </row>
    <row r="6" spans="1:2" ht="39.75" customHeight="1" x14ac:dyDescent="0.25">
      <c r="A6" s="1" t="s">
        <v>5</v>
      </c>
      <c r="B6" s="48"/>
    </row>
    <row r="7" spans="1:2" ht="39.75" customHeight="1" x14ac:dyDescent="0.25">
      <c r="A7" s="1" t="s">
        <v>6</v>
      </c>
      <c r="B7" s="48"/>
    </row>
    <row r="8" spans="1:2" ht="39.75" customHeight="1" x14ac:dyDescent="0.25">
      <c r="A8" s="1" t="s">
        <v>7</v>
      </c>
      <c r="B8" s="48"/>
    </row>
    <row r="9" spans="1:2" ht="39.75" customHeight="1" x14ac:dyDescent="0.25">
      <c r="A9" s="1" t="s">
        <v>8</v>
      </c>
      <c r="B9" s="48"/>
    </row>
    <row r="10" spans="1:2" ht="39.75" customHeight="1" x14ac:dyDescent="0.25">
      <c r="A10" s="1" t="s">
        <v>9</v>
      </c>
      <c r="B10" s="48"/>
    </row>
    <row r="11" spans="1:2" ht="39.75" customHeight="1" x14ac:dyDescent="0.25">
      <c r="A11" s="1" t="s">
        <v>10</v>
      </c>
      <c r="B11" s="48"/>
    </row>
  </sheetData>
  <sheetProtection algorithmName="SHA-512" hashValue="R2V4qJ4nRnQDE0y9u0yJfsEqjNbq2A7P+BZCUtQQBz3izwvsAR1DWT+3XAA6O81cBBbGzlJ/9lxB5Wk0DrIDlA==" saltValue="CqVoY+v3VdYUZxIOWSPfEQ==" spinCount="100000" sheet="1" objects="1" scenarios="1" selectLockedCells="1"/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L810"/>
  <sheetViews>
    <sheetView topLeftCell="A792" workbookViewId="0">
      <selection activeCell="B10" sqref="B10"/>
    </sheetView>
  </sheetViews>
  <sheetFormatPr defaultColWidth="12.5546875" defaultRowHeight="15" customHeight="1" x14ac:dyDescent="0.25"/>
  <cols>
    <col min="1" max="1" width="12.5546875" customWidth="1"/>
    <col min="2" max="2" width="14.109375" customWidth="1"/>
    <col min="3" max="3" width="48.44140625" customWidth="1"/>
    <col min="4" max="6" width="12.5546875" customWidth="1"/>
    <col min="7" max="7" width="15.33203125" customWidth="1"/>
    <col min="8" max="8" width="15.44140625" customWidth="1"/>
    <col min="9" max="9" width="12.88671875" customWidth="1"/>
    <col min="10" max="10" width="14.44140625" customWidth="1"/>
    <col min="11" max="11" width="17.88671875" customWidth="1"/>
    <col min="12" max="12" width="17" customWidth="1"/>
  </cols>
  <sheetData>
    <row r="1" spans="1:12" ht="75" customHeight="1" x14ac:dyDescent="0.25">
      <c r="A1" s="54" t="s">
        <v>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3"/>
    </row>
    <row r="2" spans="1:12" ht="36" x14ac:dyDescent="0.25">
      <c r="A2" s="2" t="s">
        <v>11</v>
      </c>
      <c r="B2" s="3" t="s">
        <v>12</v>
      </c>
      <c r="C2" s="3" t="s">
        <v>13</v>
      </c>
      <c r="D2" s="4" t="s">
        <v>1571</v>
      </c>
      <c r="E2" s="5" t="s">
        <v>14</v>
      </c>
      <c r="F2" s="5" t="s">
        <v>15</v>
      </c>
      <c r="G2" s="5" t="s">
        <v>16</v>
      </c>
      <c r="H2" s="5" t="s">
        <v>17</v>
      </c>
      <c r="I2" s="6" t="s">
        <v>18</v>
      </c>
      <c r="J2" s="6" t="s">
        <v>19</v>
      </c>
      <c r="K2" s="6" t="s">
        <v>20</v>
      </c>
      <c r="L2" s="7" t="s">
        <v>21</v>
      </c>
    </row>
    <row r="3" spans="1:12" ht="13.2" x14ac:dyDescent="0.25">
      <c r="A3" s="8"/>
      <c r="B3" s="9"/>
      <c r="C3" s="10" t="s">
        <v>22</v>
      </c>
      <c r="D3" s="10"/>
      <c r="E3" s="10"/>
      <c r="F3" s="11"/>
      <c r="G3" s="11"/>
      <c r="H3" s="11"/>
      <c r="I3" s="11"/>
      <c r="J3" s="11"/>
      <c r="K3" s="11"/>
      <c r="L3" s="10"/>
    </row>
    <row r="4" spans="1:12" ht="13.2" x14ac:dyDescent="0.25">
      <c r="A4" s="12">
        <v>1505</v>
      </c>
      <c r="B4" s="13" t="s">
        <v>23</v>
      </c>
      <c r="C4" s="14" t="s">
        <v>24</v>
      </c>
      <c r="D4" s="15" t="s">
        <v>25</v>
      </c>
      <c r="E4" s="16">
        <v>10</v>
      </c>
      <c r="F4" s="17">
        <v>262.55</v>
      </c>
      <c r="G4" s="17">
        <v>0</v>
      </c>
      <c r="H4" s="17">
        <f t="shared" ref="H4:H13" si="0">TRUNC((G4+F4),2)</f>
        <v>262.55</v>
      </c>
      <c r="I4" s="18">
        <f t="shared" ref="I4:I13" si="1">TRUNC((H4*$K$802),2)</f>
        <v>68.89</v>
      </c>
      <c r="J4" s="18">
        <f t="shared" ref="J4:J13" si="2">TRUNC((H4+I4)*$K$803,2)</f>
        <v>0</v>
      </c>
      <c r="K4" s="18">
        <f t="shared" ref="K4:K13" si="3">TRUNC((H4*(1+$K$802))-(H4*(1+$K$802)*$K$803),2)</f>
        <v>331.44</v>
      </c>
      <c r="L4" s="15">
        <f t="shared" ref="L4:L13" si="4">TRUNC(K4*E4,2)</f>
        <v>3314.4</v>
      </c>
    </row>
    <row r="5" spans="1:12" ht="26.4" x14ac:dyDescent="0.25">
      <c r="A5" s="12">
        <v>1506</v>
      </c>
      <c r="B5" s="13" t="s">
        <v>26</v>
      </c>
      <c r="C5" s="14" t="s">
        <v>27</v>
      </c>
      <c r="D5" s="15" t="s">
        <v>25</v>
      </c>
      <c r="E5" s="19">
        <v>4</v>
      </c>
      <c r="F5" s="17">
        <v>99.64</v>
      </c>
      <c r="G5" s="17">
        <v>0</v>
      </c>
      <c r="H5" s="17">
        <f t="shared" si="0"/>
        <v>99.64</v>
      </c>
      <c r="I5" s="18">
        <f t="shared" si="1"/>
        <v>26.14</v>
      </c>
      <c r="J5" s="18">
        <f t="shared" si="2"/>
        <v>0</v>
      </c>
      <c r="K5" s="18">
        <f t="shared" si="3"/>
        <v>125.78</v>
      </c>
      <c r="L5" s="15">
        <f t="shared" si="4"/>
        <v>503.12</v>
      </c>
    </row>
    <row r="6" spans="1:12" ht="39.6" x14ac:dyDescent="0.25">
      <c r="A6" s="12">
        <v>1507</v>
      </c>
      <c r="B6" s="13" t="s">
        <v>28</v>
      </c>
      <c r="C6" s="14" t="s">
        <v>29</v>
      </c>
      <c r="D6" s="15" t="s">
        <v>30</v>
      </c>
      <c r="E6" s="19">
        <v>4</v>
      </c>
      <c r="F6" s="17">
        <v>351.98</v>
      </c>
      <c r="G6" s="17">
        <v>15.92</v>
      </c>
      <c r="H6" s="17">
        <f t="shared" si="0"/>
        <v>367.9</v>
      </c>
      <c r="I6" s="18">
        <f t="shared" si="1"/>
        <v>96.53</v>
      </c>
      <c r="J6" s="18">
        <f t="shared" si="2"/>
        <v>0</v>
      </c>
      <c r="K6" s="18">
        <f t="shared" si="3"/>
        <v>464.43</v>
      </c>
      <c r="L6" s="15">
        <f t="shared" si="4"/>
        <v>1857.72</v>
      </c>
    </row>
    <row r="7" spans="1:12" ht="39.6" x14ac:dyDescent="0.25">
      <c r="A7" s="12">
        <v>1508</v>
      </c>
      <c r="B7" s="13" t="s">
        <v>31</v>
      </c>
      <c r="C7" s="14" t="s">
        <v>32</v>
      </c>
      <c r="D7" s="15" t="s">
        <v>25</v>
      </c>
      <c r="E7" s="16">
        <v>6</v>
      </c>
      <c r="F7" s="17">
        <v>1400</v>
      </c>
      <c r="G7" s="17">
        <v>0</v>
      </c>
      <c r="H7" s="17">
        <f t="shared" si="0"/>
        <v>1400</v>
      </c>
      <c r="I7" s="18">
        <f t="shared" si="1"/>
        <v>367.36</v>
      </c>
      <c r="J7" s="18">
        <f t="shared" si="2"/>
        <v>0</v>
      </c>
      <c r="K7" s="18">
        <f t="shared" si="3"/>
        <v>1767.36</v>
      </c>
      <c r="L7" s="15">
        <f t="shared" si="4"/>
        <v>10604.16</v>
      </c>
    </row>
    <row r="8" spans="1:12" ht="39.6" x14ac:dyDescent="0.25">
      <c r="A8" s="12">
        <v>1509</v>
      </c>
      <c r="B8" s="13" t="s">
        <v>33</v>
      </c>
      <c r="C8" s="14" t="s">
        <v>34</v>
      </c>
      <c r="D8" s="15" t="s">
        <v>25</v>
      </c>
      <c r="E8" s="16">
        <v>6</v>
      </c>
      <c r="F8" s="17">
        <v>1400</v>
      </c>
      <c r="G8" s="17">
        <v>0</v>
      </c>
      <c r="H8" s="17">
        <f t="shared" si="0"/>
        <v>1400</v>
      </c>
      <c r="I8" s="18">
        <f t="shared" si="1"/>
        <v>367.36</v>
      </c>
      <c r="J8" s="18">
        <f t="shared" si="2"/>
        <v>0</v>
      </c>
      <c r="K8" s="18">
        <f t="shared" si="3"/>
        <v>1767.36</v>
      </c>
      <c r="L8" s="15">
        <f t="shared" si="4"/>
        <v>10604.16</v>
      </c>
    </row>
    <row r="9" spans="1:12" ht="52.8" x14ac:dyDescent="0.25">
      <c r="A9" s="12">
        <v>1510</v>
      </c>
      <c r="B9" s="13">
        <v>10776</v>
      </c>
      <c r="C9" s="14" t="s">
        <v>35</v>
      </c>
      <c r="D9" s="15" t="s">
        <v>36</v>
      </c>
      <c r="E9" s="16">
        <v>12</v>
      </c>
      <c r="F9" s="17">
        <v>625</v>
      </c>
      <c r="G9" s="17">
        <v>0</v>
      </c>
      <c r="H9" s="17">
        <f t="shared" si="0"/>
        <v>625</v>
      </c>
      <c r="I9" s="18">
        <f t="shared" si="1"/>
        <v>164</v>
      </c>
      <c r="J9" s="18">
        <f t="shared" si="2"/>
        <v>0</v>
      </c>
      <c r="K9" s="18">
        <f t="shared" si="3"/>
        <v>789</v>
      </c>
      <c r="L9" s="15">
        <f t="shared" si="4"/>
        <v>9468</v>
      </c>
    </row>
    <row r="10" spans="1:12" ht="39.6" x14ac:dyDescent="0.25">
      <c r="A10" s="12">
        <v>1511</v>
      </c>
      <c r="B10" s="13" t="s">
        <v>37</v>
      </c>
      <c r="C10" s="14" t="s">
        <v>38</v>
      </c>
      <c r="D10" s="15" t="s">
        <v>39</v>
      </c>
      <c r="E10" s="19">
        <v>300</v>
      </c>
      <c r="F10" s="17">
        <v>1.04</v>
      </c>
      <c r="G10" s="17">
        <v>2.68</v>
      </c>
      <c r="H10" s="17">
        <f t="shared" si="0"/>
        <v>3.72</v>
      </c>
      <c r="I10" s="18">
        <f t="shared" si="1"/>
        <v>0.97</v>
      </c>
      <c r="J10" s="18">
        <f t="shared" si="2"/>
        <v>0</v>
      </c>
      <c r="K10" s="18">
        <f t="shared" si="3"/>
        <v>4.6900000000000004</v>
      </c>
      <c r="L10" s="15">
        <f t="shared" si="4"/>
        <v>1407</v>
      </c>
    </row>
    <row r="11" spans="1:12" ht="26.4" x14ac:dyDescent="0.25">
      <c r="A11" s="12">
        <v>1512</v>
      </c>
      <c r="B11" s="13" t="s">
        <v>40</v>
      </c>
      <c r="C11" s="14" t="s">
        <v>41</v>
      </c>
      <c r="D11" s="15" t="s">
        <v>39</v>
      </c>
      <c r="E11" s="16">
        <v>800</v>
      </c>
      <c r="F11" s="17">
        <v>4.24</v>
      </c>
      <c r="G11" s="17">
        <v>0.59</v>
      </c>
      <c r="H11" s="17">
        <f t="shared" si="0"/>
        <v>4.83</v>
      </c>
      <c r="I11" s="18">
        <f t="shared" si="1"/>
        <v>1.26</v>
      </c>
      <c r="J11" s="18">
        <f t="shared" si="2"/>
        <v>0</v>
      </c>
      <c r="K11" s="18">
        <f t="shared" si="3"/>
        <v>6.09</v>
      </c>
      <c r="L11" s="15">
        <f t="shared" si="4"/>
        <v>4872</v>
      </c>
    </row>
    <row r="12" spans="1:12" ht="26.4" x14ac:dyDescent="0.25">
      <c r="A12" s="12">
        <v>1513</v>
      </c>
      <c r="B12" s="13" t="s">
        <v>42</v>
      </c>
      <c r="C12" s="14" t="s">
        <v>43</v>
      </c>
      <c r="D12" s="15" t="s">
        <v>39</v>
      </c>
      <c r="E12" s="19">
        <v>100</v>
      </c>
      <c r="F12" s="17">
        <v>5.88</v>
      </c>
      <c r="G12" s="17">
        <v>5.19</v>
      </c>
      <c r="H12" s="17">
        <f t="shared" si="0"/>
        <v>11.07</v>
      </c>
      <c r="I12" s="18">
        <f t="shared" si="1"/>
        <v>2.9</v>
      </c>
      <c r="J12" s="18">
        <f t="shared" si="2"/>
        <v>0</v>
      </c>
      <c r="K12" s="18">
        <f t="shared" si="3"/>
        <v>13.97</v>
      </c>
      <c r="L12" s="15">
        <f t="shared" si="4"/>
        <v>1397</v>
      </c>
    </row>
    <row r="13" spans="1:12" ht="26.4" x14ac:dyDescent="0.25">
      <c r="A13" s="12">
        <v>1514</v>
      </c>
      <c r="B13" s="13" t="s">
        <v>44</v>
      </c>
      <c r="C13" s="14" t="s">
        <v>45</v>
      </c>
      <c r="D13" s="15" t="s">
        <v>46</v>
      </c>
      <c r="E13" s="19">
        <v>150</v>
      </c>
      <c r="F13" s="17">
        <v>7.02</v>
      </c>
      <c r="G13" s="17">
        <v>5.65</v>
      </c>
      <c r="H13" s="17">
        <f t="shared" si="0"/>
        <v>12.67</v>
      </c>
      <c r="I13" s="18">
        <f t="shared" si="1"/>
        <v>3.32</v>
      </c>
      <c r="J13" s="18">
        <f t="shared" si="2"/>
        <v>0</v>
      </c>
      <c r="K13" s="18">
        <f t="shared" si="3"/>
        <v>15.99</v>
      </c>
      <c r="L13" s="15">
        <f t="shared" si="4"/>
        <v>2398.5</v>
      </c>
    </row>
    <row r="14" spans="1:12" ht="13.2" x14ac:dyDescent="0.25">
      <c r="A14" s="8"/>
      <c r="B14" s="9"/>
      <c r="C14" s="10" t="s">
        <v>47</v>
      </c>
      <c r="D14" s="10"/>
      <c r="E14" s="10"/>
      <c r="F14" s="11"/>
      <c r="G14" s="11"/>
      <c r="H14" s="11"/>
      <c r="I14" s="11"/>
      <c r="J14" s="11"/>
      <c r="K14" s="11"/>
      <c r="L14" s="10"/>
    </row>
    <row r="15" spans="1:12" ht="39.6" x14ac:dyDescent="0.25">
      <c r="A15" s="12">
        <v>1515</v>
      </c>
      <c r="B15" s="13" t="s">
        <v>48</v>
      </c>
      <c r="C15" s="14" t="s">
        <v>49</v>
      </c>
      <c r="D15" s="15" t="s">
        <v>50</v>
      </c>
      <c r="E15" s="16">
        <v>30</v>
      </c>
      <c r="F15" s="17">
        <v>30.89</v>
      </c>
      <c r="G15" s="17">
        <v>78.38</v>
      </c>
      <c r="H15" s="17">
        <f t="shared" ref="H15:H69" si="5">TRUNC((G15+F15),2)</f>
        <v>109.27</v>
      </c>
      <c r="I15" s="18">
        <f t="shared" ref="I15:I46" si="6">TRUNC((H15*$K$802),2)</f>
        <v>28.67</v>
      </c>
      <c r="J15" s="18">
        <f t="shared" ref="J15:J46" si="7">TRUNC((H15+I15)*$K$803,2)</f>
        <v>0</v>
      </c>
      <c r="K15" s="18">
        <f t="shared" ref="K15:K46" si="8">TRUNC((H15*(1+$K$802))-(H15*(1+$K$802)*$K$803),2)</f>
        <v>137.94</v>
      </c>
      <c r="L15" s="15">
        <f t="shared" ref="L15:L69" si="9">TRUNC(K15*E15,2)</f>
        <v>4138.2</v>
      </c>
    </row>
    <row r="16" spans="1:12" ht="39.6" x14ac:dyDescent="0.25">
      <c r="A16" s="12">
        <v>1516</v>
      </c>
      <c r="B16" s="13" t="s">
        <v>51</v>
      </c>
      <c r="C16" s="14" t="s">
        <v>52</v>
      </c>
      <c r="D16" s="15" t="s">
        <v>50</v>
      </c>
      <c r="E16" s="19">
        <v>12</v>
      </c>
      <c r="F16" s="17">
        <v>66.319999999999993</v>
      </c>
      <c r="G16" s="17">
        <v>168.32</v>
      </c>
      <c r="H16" s="17">
        <f t="shared" si="5"/>
        <v>234.64</v>
      </c>
      <c r="I16" s="18">
        <f t="shared" si="6"/>
        <v>61.56</v>
      </c>
      <c r="J16" s="18">
        <f t="shared" si="7"/>
        <v>0</v>
      </c>
      <c r="K16" s="18">
        <f t="shared" si="8"/>
        <v>296.2</v>
      </c>
      <c r="L16" s="15">
        <f t="shared" si="9"/>
        <v>3554.4</v>
      </c>
    </row>
    <row r="17" spans="1:12" ht="39.6" x14ac:dyDescent="0.25">
      <c r="A17" s="12">
        <v>1517</v>
      </c>
      <c r="B17" s="13" t="s">
        <v>53</v>
      </c>
      <c r="C17" s="14" t="s">
        <v>54</v>
      </c>
      <c r="D17" s="15" t="s">
        <v>39</v>
      </c>
      <c r="E17" s="16">
        <v>600</v>
      </c>
      <c r="F17" s="17">
        <v>2.48</v>
      </c>
      <c r="G17" s="17">
        <v>6.34</v>
      </c>
      <c r="H17" s="17">
        <f t="shared" si="5"/>
        <v>8.82</v>
      </c>
      <c r="I17" s="18">
        <f t="shared" si="6"/>
        <v>2.31</v>
      </c>
      <c r="J17" s="18">
        <f t="shared" si="7"/>
        <v>0</v>
      </c>
      <c r="K17" s="18">
        <f t="shared" si="8"/>
        <v>11.13</v>
      </c>
      <c r="L17" s="15">
        <f t="shared" si="9"/>
        <v>6678</v>
      </c>
    </row>
    <row r="18" spans="1:12" ht="39.6" x14ac:dyDescent="0.25">
      <c r="A18" s="12">
        <v>1518</v>
      </c>
      <c r="B18" s="13" t="s">
        <v>55</v>
      </c>
      <c r="C18" s="14" t="s">
        <v>56</v>
      </c>
      <c r="D18" s="15" t="s">
        <v>39</v>
      </c>
      <c r="E18" s="19">
        <v>80</v>
      </c>
      <c r="F18" s="17">
        <v>8.3699999999999992</v>
      </c>
      <c r="G18" s="17">
        <v>21.6</v>
      </c>
      <c r="H18" s="17">
        <f t="shared" si="5"/>
        <v>29.97</v>
      </c>
      <c r="I18" s="18">
        <f t="shared" si="6"/>
        <v>7.86</v>
      </c>
      <c r="J18" s="18">
        <f t="shared" si="7"/>
        <v>0</v>
      </c>
      <c r="K18" s="18">
        <f t="shared" si="8"/>
        <v>37.83</v>
      </c>
      <c r="L18" s="15">
        <f t="shared" si="9"/>
        <v>3026.4</v>
      </c>
    </row>
    <row r="19" spans="1:12" ht="26.4" x14ac:dyDescent="0.25">
      <c r="A19" s="12">
        <v>1519</v>
      </c>
      <c r="B19" s="13" t="s">
        <v>57</v>
      </c>
      <c r="C19" s="14" t="s">
        <v>58</v>
      </c>
      <c r="D19" s="15" t="s">
        <v>46</v>
      </c>
      <c r="E19" s="19">
        <v>200</v>
      </c>
      <c r="F19" s="17">
        <v>0.96</v>
      </c>
      <c r="G19" s="17">
        <v>2.4700000000000002</v>
      </c>
      <c r="H19" s="17">
        <f t="shared" si="5"/>
        <v>3.43</v>
      </c>
      <c r="I19" s="18">
        <f t="shared" si="6"/>
        <v>0.9</v>
      </c>
      <c r="J19" s="18">
        <f t="shared" si="7"/>
        <v>0</v>
      </c>
      <c r="K19" s="18">
        <f t="shared" si="8"/>
        <v>4.33</v>
      </c>
      <c r="L19" s="15">
        <f t="shared" si="9"/>
        <v>866</v>
      </c>
    </row>
    <row r="20" spans="1:12" ht="39.6" x14ac:dyDescent="0.25">
      <c r="A20" s="12">
        <v>1520</v>
      </c>
      <c r="B20" s="13" t="s">
        <v>59</v>
      </c>
      <c r="C20" s="14" t="s">
        <v>60</v>
      </c>
      <c r="D20" s="15" t="s">
        <v>39</v>
      </c>
      <c r="E20" s="16">
        <v>550</v>
      </c>
      <c r="F20" s="17">
        <v>0.62</v>
      </c>
      <c r="G20" s="17">
        <v>1.61</v>
      </c>
      <c r="H20" s="17">
        <f t="shared" si="5"/>
        <v>2.23</v>
      </c>
      <c r="I20" s="18">
        <f t="shared" si="6"/>
        <v>0.57999999999999996</v>
      </c>
      <c r="J20" s="18">
        <f t="shared" si="7"/>
        <v>0</v>
      </c>
      <c r="K20" s="18">
        <f t="shared" si="8"/>
        <v>2.81</v>
      </c>
      <c r="L20" s="15">
        <f t="shared" si="9"/>
        <v>1545.5</v>
      </c>
    </row>
    <row r="21" spans="1:12" ht="26.4" x14ac:dyDescent="0.25">
      <c r="A21" s="12">
        <v>1521</v>
      </c>
      <c r="B21" s="13" t="s">
        <v>61</v>
      </c>
      <c r="C21" s="14" t="s">
        <v>62</v>
      </c>
      <c r="D21" s="15" t="s">
        <v>39</v>
      </c>
      <c r="E21" s="19">
        <v>30</v>
      </c>
      <c r="F21" s="17">
        <v>1.07</v>
      </c>
      <c r="G21" s="17">
        <v>2.75</v>
      </c>
      <c r="H21" s="17">
        <f t="shared" si="5"/>
        <v>3.82</v>
      </c>
      <c r="I21" s="18">
        <f t="shared" si="6"/>
        <v>1</v>
      </c>
      <c r="J21" s="18">
        <f t="shared" si="7"/>
        <v>0</v>
      </c>
      <c r="K21" s="18">
        <f t="shared" si="8"/>
        <v>4.82</v>
      </c>
      <c r="L21" s="15">
        <f t="shared" si="9"/>
        <v>144.6</v>
      </c>
    </row>
    <row r="22" spans="1:12" ht="39.6" x14ac:dyDescent="0.25">
      <c r="A22" s="12">
        <v>1522</v>
      </c>
      <c r="B22" s="13" t="s">
        <v>63</v>
      </c>
      <c r="C22" s="14" t="s">
        <v>64</v>
      </c>
      <c r="D22" s="15" t="s">
        <v>50</v>
      </c>
      <c r="E22" s="19">
        <v>50</v>
      </c>
      <c r="F22" s="17">
        <v>21.26</v>
      </c>
      <c r="G22" s="17">
        <v>53.09</v>
      </c>
      <c r="H22" s="17">
        <f t="shared" si="5"/>
        <v>74.349999999999994</v>
      </c>
      <c r="I22" s="18">
        <f t="shared" si="6"/>
        <v>19.5</v>
      </c>
      <c r="J22" s="18">
        <f t="shared" si="7"/>
        <v>0</v>
      </c>
      <c r="K22" s="18">
        <f t="shared" si="8"/>
        <v>93.85</v>
      </c>
      <c r="L22" s="15">
        <f t="shared" si="9"/>
        <v>4692.5</v>
      </c>
    </row>
    <row r="23" spans="1:12" ht="39.6" x14ac:dyDescent="0.25">
      <c r="A23" s="12">
        <v>1523</v>
      </c>
      <c r="B23" s="13" t="s">
        <v>65</v>
      </c>
      <c r="C23" s="14" t="s">
        <v>66</v>
      </c>
      <c r="D23" s="15" t="s">
        <v>39</v>
      </c>
      <c r="E23" s="19">
        <v>100</v>
      </c>
      <c r="F23" s="17">
        <v>3.02</v>
      </c>
      <c r="G23" s="17">
        <v>7.81</v>
      </c>
      <c r="H23" s="17">
        <f t="shared" si="5"/>
        <v>10.83</v>
      </c>
      <c r="I23" s="18">
        <f t="shared" si="6"/>
        <v>2.84</v>
      </c>
      <c r="J23" s="18">
        <f t="shared" si="7"/>
        <v>0</v>
      </c>
      <c r="K23" s="18">
        <f t="shared" si="8"/>
        <v>13.67</v>
      </c>
      <c r="L23" s="15">
        <f t="shared" si="9"/>
        <v>1367</v>
      </c>
    </row>
    <row r="24" spans="1:12" ht="26.4" x14ac:dyDescent="0.25">
      <c r="A24" s="12">
        <v>1524</v>
      </c>
      <c r="B24" s="13" t="s">
        <v>67</v>
      </c>
      <c r="C24" s="14" t="s">
        <v>68</v>
      </c>
      <c r="D24" s="15" t="s">
        <v>39</v>
      </c>
      <c r="E24" s="19">
        <v>30</v>
      </c>
      <c r="F24" s="17">
        <v>13.81</v>
      </c>
      <c r="G24" s="17">
        <v>37.799999999999997</v>
      </c>
      <c r="H24" s="17">
        <f t="shared" si="5"/>
        <v>51.61</v>
      </c>
      <c r="I24" s="18">
        <f t="shared" si="6"/>
        <v>13.54</v>
      </c>
      <c r="J24" s="18">
        <f t="shared" si="7"/>
        <v>0</v>
      </c>
      <c r="K24" s="18">
        <f t="shared" si="8"/>
        <v>65.150000000000006</v>
      </c>
      <c r="L24" s="15">
        <f t="shared" si="9"/>
        <v>1954.5</v>
      </c>
    </row>
    <row r="25" spans="1:12" ht="26.4" x14ac:dyDescent="0.25">
      <c r="A25" s="12">
        <v>1525</v>
      </c>
      <c r="B25" s="13" t="s">
        <v>69</v>
      </c>
      <c r="C25" s="14" t="s">
        <v>70</v>
      </c>
      <c r="D25" s="15" t="s">
        <v>39</v>
      </c>
      <c r="E25" s="19">
        <v>650</v>
      </c>
      <c r="F25" s="17">
        <v>4.1900000000000004</v>
      </c>
      <c r="G25" s="17">
        <v>10.82</v>
      </c>
      <c r="H25" s="17">
        <f t="shared" si="5"/>
        <v>15.01</v>
      </c>
      <c r="I25" s="18">
        <f t="shared" si="6"/>
        <v>3.93</v>
      </c>
      <c r="J25" s="18">
        <f t="shared" si="7"/>
        <v>0</v>
      </c>
      <c r="K25" s="18">
        <f t="shared" si="8"/>
        <v>18.940000000000001</v>
      </c>
      <c r="L25" s="15">
        <f t="shared" si="9"/>
        <v>12311</v>
      </c>
    </row>
    <row r="26" spans="1:12" ht="26.4" x14ac:dyDescent="0.25">
      <c r="A26" s="12">
        <v>1526</v>
      </c>
      <c r="B26" s="13" t="s">
        <v>71</v>
      </c>
      <c r="C26" s="14" t="s">
        <v>72</v>
      </c>
      <c r="D26" s="15" t="s">
        <v>39</v>
      </c>
      <c r="E26" s="19">
        <v>250</v>
      </c>
      <c r="F26" s="17">
        <v>2.75</v>
      </c>
      <c r="G26" s="17">
        <v>6.49</v>
      </c>
      <c r="H26" s="17">
        <f t="shared" si="5"/>
        <v>9.24</v>
      </c>
      <c r="I26" s="18">
        <f t="shared" si="6"/>
        <v>2.42</v>
      </c>
      <c r="J26" s="18">
        <f t="shared" si="7"/>
        <v>0</v>
      </c>
      <c r="K26" s="18">
        <f t="shared" si="8"/>
        <v>11.66</v>
      </c>
      <c r="L26" s="15">
        <f t="shared" si="9"/>
        <v>2915</v>
      </c>
    </row>
    <row r="27" spans="1:12" ht="26.4" x14ac:dyDescent="0.25">
      <c r="A27" s="12">
        <v>1527</v>
      </c>
      <c r="B27" s="13" t="s">
        <v>73</v>
      </c>
      <c r="C27" s="14" t="s">
        <v>74</v>
      </c>
      <c r="D27" s="15" t="s">
        <v>25</v>
      </c>
      <c r="E27" s="19">
        <v>4</v>
      </c>
      <c r="F27" s="17">
        <v>4.53</v>
      </c>
      <c r="G27" s="17">
        <v>12.08</v>
      </c>
      <c r="H27" s="17">
        <f t="shared" si="5"/>
        <v>16.61</v>
      </c>
      <c r="I27" s="18">
        <f t="shared" si="6"/>
        <v>4.3499999999999996</v>
      </c>
      <c r="J27" s="18">
        <f t="shared" si="7"/>
        <v>0</v>
      </c>
      <c r="K27" s="18">
        <f t="shared" si="8"/>
        <v>20.96</v>
      </c>
      <c r="L27" s="15">
        <f t="shared" si="9"/>
        <v>83.84</v>
      </c>
    </row>
    <row r="28" spans="1:12" ht="26.4" x14ac:dyDescent="0.25">
      <c r="A28" s="12">
        <v>1528</v>
      </c>
      <c r="B28" s="13" t="s">
        <v>75</v>
      </c>
      <c r="C28" s="14" t="s">
        <v>76</v>
      </c>
      <c r="D28" s="15" t="s">
        <v>39</v>
      </c>
      <c r="E28" s="19">
        <v>30</v>
      </c>
      <c r="F28" s="17">
        <v>5.75</v>
      </c>
      <c r="G28" s="17">
        <v>16.420000000000002</v>
      </c>
      <c r="H28" s="17">
        <f t="shared" si="5"/>
        <v>22.17</v>
      </c>
      <c r="I28" s="18">
        <f t="shared" si="6"/>
        <v>5.81</v>
      </c>
      <c r="J28" s="18">
        <f t="shared" si="7"/>
        <v>0</v>
      </c>
      <c r="K28" s="18">
        <f t="shared" si="8"/>
        <v>27.98</v>
      </c>
      <c r="L28" s="15">
        <f t="shared" si="9"/>
        <v>839.4</v>
      </c>
    </row>
    <row r="29" spans="1:12" ht="26.4" x14ac:dyDescent="0.25">
      <c r="A29" s="12">
        <v>1529</v>
      </c>
      <c r="B29" s="13" t="s">
        <v>77</v>
      </c>
      <c r="C29" s="14" t="s">
        <v>78</v>
      </c>
      <c r="D29" s="15" t="s">
        <v>39</v>
      </c>
      <c r="E29" s="19">
        <v>150</v>
      </c>
      <c r="F29" s="17">
        <v>8.9700000000000006</v>
      </c>
      <c r="G29" s="17">
        <v>23.44</v>
      </c>
      <c r="H29" s="17">
        <f t="shared" si="5"/>
        <v>32.409999999999997</v>
      </c>
      <c r="I29" s="18">
        <f t="shared" si="6"/>
        <v>8.5</v>
      </c>
      <c r="J29" s="18">
        <f t="shared" si="7"/>
        <v>0</v>
      </c>
      <c r="K29" s="18">
        <f t="shared" si="8"/>
        <v>40.909999999999997</v>
      </c>
      <c r="L29" s="15">
        <f t="shared" si="9"/>
        <v>6136.5</v>
      </c>
    </row>
    <row r="30" spans="1:12" ht="26.4" x14ac:dyDescent="0.25">
      <c r="A30" s="12">
        <v>1530</v>
      </c>
      <c r="B30" s="13" t="s">
        <v>79</v>
      </c>
      <c r="C30" s="14" t="s">
        <v>80</v>
      </c>
      <c r="D30" s="15" t="s">
        <v>39</v>
      </c>
      <c r="E30" s="19">
        <v>40</v>
      </c>
      <c r="F30" s="17">
        <v>3.34</v>
      </c>
      <c r="G30" s="17">
        <v>11.12</v>
      </c>
      <c r="H30" s="17">
        <f t="shared" si="5"/>
        <v>14.46</v>
      </c>
      <c r="I30" s="18">
        <f t="shared" si="6"/>
        <v>3.79</v>
      </c>
      <c r="J30" s="18">
        <f t="shared" si="7"/>
        <v>0</v>
      </c>
      <c r="K30" s="18">
        <f t="shared" si="8"/>
        <v>18.25</v>
      </c>
      <c r="L30" s="15">
        <f t="shared" si="9"/>
        <v>730</v>
      </c>
    </row>
    <row r="31" spans="1:12" ht="26.4" x14ac:dyDescent="0.25">
      <c r="A31" s="12">
        <v>1531</v>
      </c>
      <c r="B31" s="13" t="s">
        <v>81</v>
      </c>
      <c r="C31" s="14" t="s">
        <v>82</v>
      </c>
      <c r="D31" s="15" t="s">
        <v>39</v>
      </c>
      <c r="E31" s="19">
        <v>25</v>
      </c>
      <c r="F31" s="17">
        <v>3.48</v>
      </c>
      <c r="G31" s="17">
        <v>9.07</v>
      </c>
      <c r="H31" s="17">
        <f t="shared" si="5"/>
        <v>12.55</v>
      </c>
      <c r="I31" s="18">
        <f t="shared" si="6"/>
        <v>3.29</v>
      </c>
      <c r="J31" s="18">
        <f t="shared" si="7"/>
        <v>0</v>
      </c>
      <c r="K31" s="18">
        <f t="shared" si="8"/>
        <v>15.84</v>
      </c>
      <c r="L31" s="15">
        <f t="shared" si="9"/>
        <v>396</v>
      </c>
    </row>
    <row r="32" spans="1:12" ht="39.6" x14ac:dyDescent="0.25">
      <c r="A32" s="12">
        <v>1532</v>
      </c>
      <c r="B32" s="13" t="s">
        <v>83</v>
      </c>
      <c r="C32" s="14" t="s">
        <v>84</v>
      </c>
      <c r="D32" s="15" t="s">
        <v>39</v>
      </c>
      <c r="E32" s="19">
        <v>30</v>
      </c>
      <c r="F32" s="17">
        <v>8.32</v>
      </c>
      <c r="G32" s="17">
        <v>19.690000000000001</v>
      </c>
      <c r="H32" s="17">
        <f t="shared" si="5"/>
        <v>28.01</v>
      </c>
      <c r="I32" s="18">
        <f t="shared" si="6"/>
        <v>7.34</v>
      </c>
      <c r="J32" s="18">
        <f t="shared" si="7"/>
        <v>0</v>
      </c>
      <c r="K32" s="18">
        <f t="shared" si="8"/>
        <v>35.35</v>
      </c>
      <c r="L32" s="15">
        <f t="shared" si="9"/>
        <v>1060.5</v>
      </c>
    </row>
    <row r="33" spans="1:12" ht="26.4" x14ac:dyDescent="0.25">
      <c r="A33" s="12">
        <v>1533</v>
      </c>
      <c r="B33" s="13" t="s">
        <v>85</v>
      </c>
      <c r="C33" s="14" t="s">
        <v>86</v>
      </c>
      <c r="D33" s="15" t="s">
        <v>39</v>
      </c>
      <c r="E33" s="19">
        <v>40</v>
      </c>
      <c r="F33" s="17">
        <v>25.14</v>
      </c>
      <c r="G33" s="17">
        <v>71.33</v>
      </c>
      <c r="H33" s="17">
        <f t="shared" si="5"/>
        <v>96.47</v>
      </c>
      <c r="I33" s="18">
        <f t="shared" si="6"/>
        <v>25.31</v>
      </c>
      <c r="J33" s="18">
        <f t="shared" si="7"/>
        <v>0</v>
      </c>
      <c r="K33" s="18">
        <f t="shared" si="8"/>
        <v>121.78</v>
      </c>
      <c r="L33" s="15">
        <f t="shared" si="9"/>
        <v>4871.2</v>
      </c>
    </row>
    <row r="34" spans="1:12" ht="13.2" x14ac:dyDescent="0.25">
      <c r="A34" s="12">
        <v>1534</v>
      </c>
      <c r="B34" s="13" t="s">
        <v>87</v>
      </c>
      <c r="C34" s="14" t="s">
        <v>88</v>
      </c>
      <c r="D34" s="15" t="s">
        <v>39</v>
      </c>
      <c r="E34" s="19">
        <v>30</v>
      </c>
      <c r="F34" s="17">
        <v>16.489999999999998</v>
      </c>
      <c r="G34" s="17">
        <v>40.450000000000003</v>
      </c>
      <c r="H34" s="17">
        <f t="shared" si="5"/>
        <v>56.94</v>
      </c>
      <c r="I34" s="18">
        <f t="shared" si="6"/>
        <v>14.94</v>
      </c>
      <c r="J34" s="18">
        <f t="shared" si="7"/>
        <v>0</v>
      </c>
      <c r="K34" s="18">
        <f t="shared" si="8"/>
        <v>71.88</v>
      </c>
      <c r="L34" s="15">
        <f t="shared" si="9"/>
        <v>2156.4</v>
      </c>
    </row>
    <row r="35" spans="1:12" ht="39.6" x14ac:dyDescent="0.25">
      <c r="A35" s="12">
        <v>1535</v>
      </c>
      <c r="B35" s="13" t="s">
        <v>89</v>
      </c>
      <c r="C35" s="14" t="s">
        <v>90</v>
      </c>
      <c r="D35" s="15" t="s">
        <v>39</v>
      </c>
      <c r="E35" s="19">
        <v>100</v>
      </c>
      <c r="F35" s="17">
        <v>1.32</v>
      </c>
      <c r="G35" s="17">
        <v>3.13</v>
      </c>
      <c r="H35" s="17">
        <f t="shared" si="5"/>
        <v>4.45</v>
      </c>
      <c r="I35" s="18">
        <f t="shared" si="6"/>
        <v>1.1599999999999999</v>
      </c>
      <c r="J35" s="18">
        <f t="shared" si="7"/>
        <v>0</v>
      </c>
      <c r="K35" s="18">
        <f t="shared" si="8"/>
        <v>5.61</v>
      </c>
      <c r="L35" s="15">
        <f t="shared" si="9"/>
        <v>561</v>
      </c>
    </row>
    <row r="36" spans="1:12" ht="26.4" x14ac:dyDescent="0.25">
      <c r="A36" s="12">
        <v>1536</v>
      </c>
      <c r="B36" s="13" t="s">
        <v>91</v>
      </c>
      <c r="C36" s="14" t="s">
        <v>92</v>
      </c>
      <c r="D36" s="15" t="s">
        <v>25</v>
      </c>
      <c r="E36" s="19">
        <v>2</v>
      </c>
      <c r="F36" s="17">
        <v>24.18</v>
      </c>
      <c r="G36" s="17">
        <v>68.62</v>
      </c>
      <c r="H36" s="17">
        <f t="shared" si="5"/>
        <v>92.8</v>
      </c>
      <c r="I36" s="18">
        <f t="shared" si="6"/>
        <v>24.35</v>
      </c>
      <c r="J36" s="18">
        <f t="shared" si="7"/>
        <v>0</v>
      </c>
      <c r="K36" s="18">
        <f t="shared" si="8"/>
        <v>117.15</v>
      </c>
      <c r="L36" s="15">
        <f t="shared" si="9"/>
        <v>234.3</v>
      </c>
    </row>
    <row r="37" spans="1:12" ht="26.4" x14ac:dyDescent="0.25">
      <c r="A37" s="12">
        <v>1537</v>
      </c>
      <c r="B37" s="13" t="s">
        <v>93</v>
      </c>
      <c r="C37" s="14" t="s">
        <v>94</v>
      </c>
      <c r="D37" s="15" t="s">
        <v>39</v>
      </c>
      <c r="E37" s="16">
        <v>60</v>
      </c>
      <c r="F37" s="17">
        <v>11.73</v>
      </c>
      <c r="G37" s="17">
        <v>33.28</v>
      </c>
      <c r="H37" s="17">
        <f t="shared" si="5"/>
        <v>45.01</v>
      </c>
      <c r="I37" s="18">
        <f t="shared" si="6"/>
        <v>11.81</v>
      </c>
      <c r="J37" s="18">
        <f t="shared" si="7"/>
        <v>0</v>
      </c>
      <c r="K37" s="18">
        <f t="shared" si="8"/>
        <v>56.82</v>
      </c>
      <c r="L37" s="15">
        <f t="shared" si="9"/>
        <v>3409.2</v>
      </c>
    </row>
    <row r="38" spans="1:12" ht="26.4" x14ac:dyDescent="0.25">
      <c r="A38" s="12">
        <v>1538</v>
      </c>
      <c r="B38" s="13" t="s">
        <v>95</v>
      </c>
      <c r="C38" s="14" t="s">
        <v>96</v>
      </c>
      <c r="D38" s="15" t="s">
        <v>39</v>
      </c>
      <c r="E38" s="19">
        <v>10</v>
      </c>
      <c r="F38" s="17">
        <v>5.89</v>
      </c>
      <c r="G38" s="17">
        <v>17.97</v>
      </c>
      <c r="H38" s="17">
        <f t="shared" si="5"/>
        <v>23.86</v>
      </c>
      <c r="I38" s="18">
        <f t="shared" si="6"/>
        <v>6.26</v>
      </c>
      <c r="J38" s="18">
        <f t="shared" si="7"/>
        <v>0</v>
      </c>
      <c r="K38" s="18">
        <f t="shared" si="8"/>
        <v>30.12</v>
      </c>
      <c r="L38" s="15">
        <f t="shared" si="9"/>
        <v>301.2</v>
      </c>
    </row>
    <row r="39" spans="1:12" ht="39.6" x14ac:dyDescent="0.25">
      <c r="A39" s="12">
        <v>1539</v>
      </c>
      <c r="B39" s="13" t="s">
        <v>97</v>
      </c>
      <c r="C39" s="14" t="s">
        <v>98</v>
      </c>
      <c r="D39" s="15" t="s">
        <v>25</v>
      </c>
      <c r="E39" s="19">
        <v>20</v>
      </c>
      <c r="F39" s="17">
        <v>3.31</v>
      </c>
      <c r="G39" s="17">
        <v>8.8000000000000007</v>
      </c>
      <c r="H39" s="17">
        <f t="shared" si="5"/>
        <v>12.11</v>
      </c>
      <c r="I39" s="18">
        <f t="shared" si="6"/>
        <v>3.17</v>
      </c>
      <c r="J39" s="18">
        <f t="shared" si="7"/>
        <v>0</v>
      </c>
      <c r="K39" s="18">
        <f t="shared" si="8"/>
        <v>15.28</v>
      </c>
      <c r="L39" s="15">
        <f t="shared" si="9"/>
        <v>305.60000000000002</v>
      </c>
    </row>
    <row r="40" spans="1:12" ht="26.4" x14ac:dyDescent="0.25">
      <c r="A40" s="12">
        <v>1540</v>
      </c>
      <c r="B40" s="13" t="s">
        <v>99</v>
      </c>
      <c r="C40" s="14" t="s">
        <v>100</v>
      </c>
      <c r="D40" s="15" t="s">
        <v>25</v>
      </c>
      <c r="E40" s="19">
        <v>15</v>
      </c>
      <c r="F40" s="17">
        <v>3.08</v>
      </c>
      <c r="G40" s="17">
        <v>8.5</v>
      </c>
      <c r="H40" s="17">
        <f t="shared" si="5"/>
        <v>11.58</v>
      </c>
      <c r="I40" s="18">
        <f t="shared" si="6"/>
        <v>3.03</v>
      </c>
      <c r="J40" s="18">
        <f t="shared" si="7"/>
        <v>0</v>
      </c>
      <c r="K40" s="18">
        <f t="shared" si="8"/>
        <v>14.61</v>
      </c>
      <c r="L40" s="15">
        <f t="shared" si="9"/>
        <v>219.15</v>
      </c>
    </row>
    <row r="41" spans="1:12" ht="26.4" x14ac:dyDescent="0.25">
      <c r="A41" s="12">
        <v>1541</v>
      </c>
      <c r="B41" s="13" t="s">
        <v>101</v>
      </c>
      <c r="C41" s="14" t="s">
        <v>102</v>
      </c>
      <c r="D41" s="15" t="s">
        <v>25</v>
      </c>
      <c r="E41" s="19">
        <v>10</v>
      </c>
      <c r="F41" s="17">
        <v>0.56999999999999995</v>
      </c>
      <c r="G41" s="17">
        <v>1.5</v>
      </c>
      <c r="H41" s="17">
        <f t="shared" si="5"/>
        <v>2.0699999999999998</v>
      </c>
      <c r="I41" s="18">
        <f t="shared" si="6"/>
        <v>0.54</v>
      </c>
      <c r="J41" s="18">
        <f t="shared" si="7"/>
        <v>0</v>
      </c>
      <c r="K41" s="18">
        <f t="shared" si="8"/>
        <v>2.61</v>
      </c>
      <c r="L41" s="15">
        <f t="shared" si="9"/>
        <v>26.1</v>
      </c>
    </row>
    <row r="42" spans="1:12" ht="39.6" x14ac:dyDescent="0.25">
      <c r="A42" s="12">
        <v>1542</v>
      </c>
      <c r="B42" s="13" t="s">
        <v>103</v>
      </c>
      <c r="C42" s="14" t="s">
        <v>104</v>
      </c>
      <c r="D42" s="15" t="s">
        <v>25</v>
      </c>
      <c r="E42" s="19">
        <v>30</v>
      </c>
      <c r="F42" s="17">
        <v>3.31</v>
      </c>
      <c r="G42" s="17">
        <v>8.8000000000000007</v>
      </c>
      <c r="H42" s="17">
        <f t="shared" si="5"/>
        <v>12.11</v>
      </c>
      <c r="I42" s="18">
        <f t="shared" si="6"/>
        <v>3.17</v>
      </c>
      <c r="J42" s="18">
        <f t="shared" si="7"/>
        <v>0</v>
      </c>
      <c r="K42" s="18">
        <f t="shared" si="8"/>
        <v>15.28</v>
      </c>
      <c r="L42" s="15">
        <f t="shared" si="9"/>
        <v>458.4</v>
      </c>
    </row>
    <row r="43" spans="1:12" ht="26.4" x14ac:dyDescent="0.25">
      <c r="A43" s="12">
        <v>1543</v>
      </c>
      <c r="B43" s="13" t="s">
        <v>105</v>
      </c>
      <c r="C43" s="14" t="s">
        <v>106</v>
      </c>
      <c r="D43" s="15" t="s">
        <v>25</v>
      </c>
      <c r="E43" s="19">
        <v>25</v>
      </c>
      <c r="F43" s="17">
        <v>4.2300000000000004</v>
      </c>
      <c r="G43" s="17">
        <v>11.65</v>
      </c>
      <c r="H43" s="17">
        <f t="shared" si="5"/>
        <v>15.88</v>
      </c>
      <c r="I43" s="18">
        <f t="shared" si="6"/>
        <v>4.16</v>
      </c>
      <c r="J43" s="18">
        <f t="shared" si="7"/>
        <v>0</v>
      </c>
      <c r="K43" s="18">
        <f t="shared" si="8"/>
        <v>20.04</v>
      </c>
      <c r="L43" s="15">
        <f t="shared" si="9"/>
        <v>501</v>
      </c>
    </row>
    <row r="44" spans="1:12" ht="26.4" x14ac:dyDescent="0.25">
      <c r="A44" s="12">
        <v>1544</v>
      </c>
      <c r="B44" s="13" t="s">
        <v>107</v>
      </c>
      <c r="C44" s="14" t="s">
        <v>108</v>
      </c>
      <c r="D44" s="15" t="s">
        <v>39</v>
      </c>
      <c r="E44" s="19">
        <v>6</v>
      </c>
      <c r="F44" s="17">
        <v>9.58</v>
      </c>
      <c r="G44" s="17">
        <v>23.87</v>
      </c>
      <c r="H44" s="17">
        <f t="shared" si="5"/>
        <v>33.450000000000003</v>
      </c>
      <c r="I44" s="18">
        <f t="shared" si="6"/>
        <v>8.77</v>
      </c>
      <c r="J44" s="18">
        <f t="shared" si="7"/>
        <v>0</v>
      </c>
      <c r="K44" s="18">
        <f t="shared" si="8"/>
        <v>42.22</v>
      </c>
      <c r="L44" s="15">
        <f t="shared" si="9"/>
        <v>253.32</v>
      </c>
    </row>
    <row r="45" spans="1:12" ht="39.6" x14ac:dyDescent="0.25">
      <c r="A45" s="12">
        <v>1545</v>
      </c>
      <c r="B45" s="13" t="s">
        <v>109</v>
      </c>
      <c r="C45" s="14" t="s">
        <v>110</v>
      </c>
      <c r="D45" s="15" t="s">
        <v>46</v>
      </c>
      <c r="E45" s="19">
        <v>200</v>
      </c>
      <c r="F45" s="17">
        <v>0.18</v>
      </c>
      <c r="G45" s="17">
        <v>0.48</v>
      </c>
      <c r="H45" s="17">
        <f t="shared" si="5"/>
        <v>0.66</v>
      </c>
      <c r="I45" s="18">
        <f t="shared" si="6"/>
        <v>0.17</v>
      </c>
      <c r="J45" s="18">
        <f t="shared" si="7"/>
        <v>0</v>
      </c>
      <c r="K45" s="18">
        <f t="shared" si="8"/>
        <v>0.83</v>
      </c>
      <c r="L45" s="15">
        <f t="shared" si="9"/>
        <v>166</v>
      </c>
    </row>
    <row r="46" spans="1:12" ht="26.4" x14ac:dyDescent="0.25">
      <c r="A46" s="12">
        <v>1546</v>
      </c>
      <c r="B46" s="13" t="s">
        <v>111</v>
      </c>
      <c r="C46" s="14" t="s">
        <v>112</v>
      </c>
      <c r="D46" s="15" t="s">
        <v>25</v>
      </c>
      <c r="E46" s="19">
        <v>6</v>
      </c>
      <c r="F46" s="17">
        <v>5.89</v>
      </c>
      <c r="G46" s="17">
        <v>21.1</v>
      </c>
      <c r="H46" s="17">
        <f t="shared" si="5"/>
        <v>26.99</v>
      </c>
      <c r="I46" s="18">
        <f t="shared" si="6"/>
        <v>7.08</v>
      </c>
      <c r="J46" s="18">
        <f t="shared" si="7"/>
        <v>0</v>
      </c>
      <c r="K46" s="18">
        <f t="shared" si="8"/>
        <v>34.07</v>
      </c>
      <c r="L46" s="15">
        <f t="shared" si="9"/>
        <v>204.42</v>
      </c>
    </row>
    <row r="47" spans="1:12" ht="26.4" x14ac:dyDescent="0.25">
      <c r="A47" s="12">
        <v>1547</v>
      </c>
      <c r="B47" s="13" t="s">
        <v>113</v>
      </c>
      <c r="C47" s="14" t="s">
        <v>114</v>
      </c>
      <c r="D47" s="15" t="s">
        <v>25</v>
      </c>
      <c r="E47" s="19">
        <v>2</v>
      </c>
      <c r="F47" s="17">
        <v>16.07</v>
      </c>
      <c r="G47" s="17">
        <v>47.46</v>
      </c>
      <c r="H47" s="17">
        <f t="shared" si="5"/>
        <v>63.53</v>
      </c>
      <c r="I47" s="18">
        <f t="shared" ref="I47:I69" si="10">TRUNC((H47*$K$802),2)</f>
        <v>16.670000000000002</v>
      </c>
      <c r="J47" s="18">
        <f t="shared" ref="J47:J69" si="11">TRUNC((H47+I47)*$K$803,2)</f>
        <v>0</v>
      </c>
      <c r="K47" s="18">
        <f t="shared" ref="K47:K69" si="12">TRUNC((H47*(1+$K$802))-(H47*(1+$K$802)*$K$803),2)</f>
        <v>80.2</v>
      </c>
      <c r="L47" s="15">
        <f t="shared" si="9"/>
        <v>160.4</v>
      </c>
    </row>
    <row r="48" spans="1:12" ht="26.4" x14ac:dyDescent="0.25">
      <c r="A48" s="12">
        <v>1548</v>
      </c>
      <c r="B48" s="13" t="s">
        <v>115</v>
      </c>
      <c r="C48" s="14" t="s">
        <v>116</v>
      </c>
      <c r="D48" s="15" t="s">
        <v>25</v>
      </c>
      <c r="E48" s="19">
        <v>35</v>
      </c>
      <c r="F48" s="17">
        <v>37.67</v>
      </c>
      <c r="G48" s="17">
        <v>57.66</v>
      </c>
      <c r="H48" s="17">
        <f t="shared" si="5"/>
        <v>95.33</v>
      </c>
      <c r="I48" s="18">
        <f t="shared" si="10"/>
        <v>25.01</v>
      </c>
      <c r="J48" s="18">
        <f t="shared" si="11"/>
        <v>0</v>
      </c>
      <c r="K48" s="18">
        <f t="shared" si="12"/>
        <v>120.34</v>
      </c>
      <c r="L48" s="15">
        <f t="shared" si="9"/>
        <v>4211.8999999999996</v>
      </c>
    </row>
    <row r="49" spans="1:12" ht="26.4" x14ac:dyDescent="0.25">
      <c r="A49" s="12">
        <v>1549</v>
      </c>
      <c r="B49" s="13" t="s">
        <v>117</v>
      </c>
      <c r="C49" s="14" t="s">
        <v>118</v>
      </c>
      <c r="D49" s="15" t="s">
        <v>25</v>
      </c>
      <c r="E49" s="19">
        <v>100</v>
      </c>
      <c r="F49" s="17">
        <v>0.65</v>
      </c>
      <c r="G49" s="17">
        <v>1.72</v>
      </c>
      <c r="H49" s="17">
        <f t="shared" si="5"/>
        <v>2.37</v>
      </c>
      <c r="I49" s="18">
        <f t="shared" si="10"/>
        <v>0.62</v>
      </c>
      <c r="J49" s="18">
        <f t="shared" si="11"/>
        <v>0</v>
      </c>
      <c r="K49" s="18">
        <f t="shared" si="12"/>
        <v>2.99</v>
      </c>
      <c r="L49" s="15">
        <f t="shared" si="9"/>
        <v>299</v>
      </c>
    </row>
    <row r="50" spans="1:12" ht="39.6" x14ac:dyDescent="0.25">
      <c r="A50" s="12">
        <v>1550</v>
      </c>
      <c r="B50" s="13" t="s">
        <v>119</v>
      </c>
      <c r="C50" s="14" t="s">
        <v>120</v>
      </c>
      <c r="D50" s="15" t="s">
        <v>25</v>
      </c>
      <c r="E50" s="19">
        <v>80</v>
      </c>
      <c r="F50" s="17">
        <v>0.24</v>
      </c>
      <c r="G50" s="17">
        <v>0.63</v>
      </c>
      <c r="H50" s="17">
        <f t="shared" si="5"/>
        <v>0.87</v>
      </c>
      <c r="I50" s="18">
        <f t="shared" si="10"/>
        <v>0.22</v>
      </c>
      <c r="J50" s="18">
        <f t="shared" si="11"/>
        <v>0</v>
      </c>
      <c r="K50" s="18">
        <f t="shared" si="12"/>
        <v>1.0900000000000001</v>
      </c>
      <c r="L50" s="15">
        <f t="shared" si="9"/>
        <v>87.2</v>
      </c>
    </row>
    <row r="51" spans="1:12" ht="39.6" x14ac:dyDescent="0.25">
      <c r="A51" s="12">
        <v>1551</v>
      </c>
      <c r="B51" s="13" t="s">
        <v>121</v>
      </c>
      <c r="C51" s="14" t="s">
        <v>122</v>
      </c>
      <c r="D51" s="15" t="s">
        <v>46</v>
      </c>
      <c r="E51" s="19">
        <v>3000</v>
      </c>
      <c r="F51" s="17">
        <v>0.14000000000000001</v>
      </c>
      <c r="G51" s="17">
        <v>0.37</v>
      </c>
      <c r="H51" s="17">
        <f t="shared" si="5"/>
        <v>0.51</v>
      </c>
      <c r="I51" s="18">
        <f t="shared" si="10"/>
        <v>0.13</v>
      </c>
      <c r="J51" s="18">
        <f t="shared" si="11"/>
        <v>0</v>
      </c>
      <c r="K51" s="18">
        <f t="shared" si="12"/>
        <v>0.64</v>
      </c>
      <c r="L51" s="15">
        <f t="shared" si="9"/>
        <v>1920</v>
      </c>
    </row>
    <row r="52" spans="1:12" ht="26.4" x14ac:dyDescent="0.25">
      <c r="A52" s="12">
        <v>1552</v>
      </c>
      <c r="B52" s="13" t="s">
        <v>123</v>
      </c>
      <c r="C52" s="14" t="s">
        <v>124</v>
      </c>
      <c r="D52" s="15" t="s">
        <v>25</v>
      </c>
      <c r="E52" s="19">
        <v>5</v>
      </c>
      <c r="F52" s="17">
        <v>16.86</v>
      </c>
      <c r="G52" s="17">
        <v>50.1</v>
      </c>
      <c r="H52" s="17">
        <f t="shared" si="5"/>
        <v>66.959999999999994</v>
      </c>
      <c r="I52" s="18">
        <f t="shared" si="10"/>
        <v>17.57</v>
      </c>
      <c r="J52" s="18">
        <f t="shared" si="11"/>
        <v>0</v>
      </c>
      <c r="K52" s="18">
        <f t="shared" si="12"/>
        <v>84.53</v>
      </c>
      <c r="L52" s="15">
        <f t="shared" si="9"/>
        <v>422.65</v>
      </c>
    </row>
    <row r="53" spans="1:12" ht="26.4" x14ac:dyDescent="0.25">
      <c r="A53" s="12">
        <v>1553</v>
      </c>
      <c r="B53" s="13" t="s">
        <v>125</v>
      </c>
      <c r="C53" s="14" t="s">
        <v>126</v>
      </c>
      <c r="D53" s="15" t="s">
        <v>46</v>
      </c>
      <c r="E53" s="19">
        <v>60</v>
      </c>
      <c r="F53" s="17">
        <v>2.08</v>
      </c>
      <c r="G53" s="17">
        <v>5.73</v>
      </c>
      <c r="H53" s="17">
        <f t="shared" si="5"/>
        <v>7.81</v>
      </c>
      <c r="I53" s="18">
        <f t="shared" si="10"/>
        <v>2.04</v>
      </c>
      <c r="J53" s="18">
        <f t="shared" si="11"/>
        <v>0</v>
      </c>
      <c r="K53" s="18">
        <f t="shared" si="12"/>
        <v>9.85</v>
      </c>
      <c r="L53" s="15">
        <f t="shared" si="9"/>
        <v>591</v>
      </c>
    </row>
    <row r="54" spans="1:12" ht="26.4" x14ac:dyDescent="0.25">
      <c r="A54" s="12">
        <v>1554</v>
      </c>
      <c r="B54" s="13" t="s">
        <v>127</v>
      </c>
      <c r="C54" s="14" t="s">
        <v>128</v>
      </c>
      <c r="D54" s="15" t="s">
        <v>46</v>
      </c>
      <c r="E54" s="19">
        <v>150</v>
      </c>
      <c r="F54" s="17">
        <v>1.17</v>
      </c>
      <c r="G54" s="17">
        <v>2.75</v>
      </c>
      <c r="H54" s="17">
        <f t="shared" si="5"/>
        <v>3.92</v>
      </c>
      <c r="I54" s="18">
        <f t="shared" si="10"/>
        <v>1.02</v>
      </c>
      <c r="J54" s="18">
        <f t="shared" si="11"/>
        <v>0</v>
      </c>
      <c r="K54" s="18">
        <f t="shared" si="12"/>
        <v>4.9400000000000004</v>
      </c>
      <c r="L54" s="15">
        <f t="shared" si="9"/>
        <v>741</v>
      </c>
    </row>
    <row r="55" spans="1:12" ht="26.4" x14ac:dyDescent="0.25">
      <c r="A55" s="12">
        <v>1555</v>
      </c>
      <c r="B55" s="13" t="s">
        <v>129</v>
      </c>
      <c r="C55" s="14" t="s">
        <v>130</v>
      </c>
      <c r="D55" s="15" t="s">
        <v>46</v>
      </c>
      <c r="E55" s="19">
        <v>200</v>
      </c>
      <c r="F55" s="17">
        <v>3.82</v>
      </c>
      <c r="G55" s="17">
        <v>11.01</v>
      </c>
      <c r="H55" s="17">
        <f t="shared" si="5"/>
        <v>14.83</v>
      </c>
      <c r="I55" s="18">
        <f t="shared" si="10"/>
        <v>3.89</v>
      </c>
      <c r="J55" s="18">
        <f t="shared" si="11"/>
        <v>0</v>
      </c>
      <c r="K55" s="18">
        <f t="shared" si="12"/>
        <v>18.72</v>
      </c>
      <c r="L55" s="15">
        <f t="shared" si="9"/>
        <v>3744</v>
      </c>
    </row>
    <row r="56" spans="1:12" ht="39.6" x14ac:dyDescent="0.25">
      <c r="A56" s="12">
        <v>1556</v>
      </c>
      <c r="B56" s="13" t="s">
        <v>131</v>
      </c>
      <c r="C56" s="14" t="s">
        <v>132</v>
      </c>
      <c r="D56" s="15" t="s">
        <v>39</v>
      </c>
      <c r="E56" s="19">
        <v>250</v>
      </c>
      <c r="F56" s="17">
        <v>5.82</v>
      </c>
      <c r="G56" s="17">
        <v>15.42</v>
      </c>
      <c r="H56" s="17">
        <f t="shared" si="5"/>
        <v>21.24</v>
      </c>
      <c r="I56" s="18">
        <f t="shared" si="10"/>
        <v>5.57</v>
      </c>
      <c r="J56" s="18">
        <f t="shared" si="11"/>
        <v>0</v>
      </c>
      <c r="K56" s="18">
        <f t="shared" si="12"/>
        <v>26.81</v>
      </c>
      <c r="L56" s="15">
        <f t="shared" si="9"/>
        <v>6702.5</v>
      </c>
    </row>
    <row r="57" spans="1:12" ht="26.4" x14ac:dyDescent="0.25">
      <c r="A57" s="12">
        <v>1557</v>
      </c>
      <c r="B57" s="13" t="s">
        <v>133</v>
      </c>
      <c r="C57" s="14" t="s">
        <v>134</v>
      </c>
      <c r="D57" s="15" t="s">
        <v>46</v>
      </c>
      <c r="E57" s="19">
        <v>15</v>
      </c>
      <c r="F57" s="17">
        <v>6.27</v>
      </c>
      <c r="G57" s="17">
        <v>16.649999999999999</v>
      </c>
      <c r="H57" s="17">
        <f t="shared" si="5"/>
        <v>22.92</v>
      </c>
      <c r="I57" s="18">
        <f t="shared" si="10"/>
        <v>6.01</v>
      </c>
      <c r="J57" s="18">
        <f t="shared" si="11"/>
        <v>0</v>
      </c>
      <c r="K57" s="18">
        <f t="shared" si="12"/>
        <v>28.93</v>
      </c>
      <c r="L57" s="15">
        <f t="shared" si="9"/>
        <v>433.95</v>
      </c>
    </row>
    <row r="58" spans="1:12" ht="26.4" x14ac:dyDescent="0.25">
      <c r="A58" s="12">
        <v>1558</v>
      </c>
      <c r="B58" s="13" t="s">
        <v>135</v>
      </c>
      <c r="C58" s="14" t="s">
        <v>136</v>
      </c>
      <c r="D58" s="15" t="s">
        <v>25</v>
      </c>
      <c r="E58" s="19">
        <v>2</v>
      </c>
      <c r="F58" s="17">
        <v>19.239999999999998</v>
      </c>
      <c r="G58" s="17">
        <v>49.47</v>
      </c>
      <c r="H58" s="17">
        <f t="shared" si="5"/>
        <v>68.709999999999994</v>
      </c>
      <c r="I58" s="18">
        <f t="shared" si="10"/>
        <v>18.02</v>
      </c>
      <c r="J58" s="18">
        <f t="shared" si="11"/>
        <v>0</v>
      </c>
      <c r="K58" s="18">
        <f t="shared" si="12"/>
        <v>86.73</v>
      </c>
      <c r="L58" s="15">
        <f t="shared" si="9"/>
        <v>173.46</v>
      </c>
    </row>
    <row r="59" spans="1:12" ht="26.4" x14ac:dyDescent="0.25">
      <c r="A59" s="12">
        <v>1559</v>
      </c>
      <c r="B59" s="13" t="s">
        <v>137</v>
      </c>
      <c r="C59" s="14" t="s">
        <v>138</v>
      </c>
      <c r="D59" s="15" t="s">
        <v>39</v>
      </c>
      <c r="E59" s="19">
        <v>50</v>
      </c>
      <c r="F59" s="17">
        <v>1.21</v>
      </c>
      <c r="G59" s="17">
        <v>3.25</v>
      </c>
      <c r="H59" s="17">
        <f t="shared" si="5"/>
        <v>4.46</v>
      </c>
      <c r="I59" s="18">
        <f t="shared" si="10"/>
        <v>1.17</v>
      </c>
      <c r="J59" s="18">
        <f t="shared" si="11"/>
        <v>0</v>
      </c>
      <c r="K59" s="18">
        <f t="shared" si="12"/>
        <v>5.63</v>
      </c>
      <c r="L59" s="15">
        <f t="shared" si="9"/>
        <v>281.5</v>
      </c>
    </row>
    <row r="60" spans="1:12" ht="26.4" x14ac:dyDescent="0.25">
      <c r="A60" s="12">
        <v>1560</v>
      </c>
      <c r="B60" s="13" t="s">
        <v>139</v>
      </c>
      <c r="C60" s="14" t="s">
        <v>140</v>
      </c>
      <c r="D60" s="15" t="s">
        <v>39</v>
      </c>
      <c r="E60" s="19">
        <v>50</v>
      </c>
      <c r="F60" s="17">
        <v>8.3800000000000008</v>
      </c>
      <c r="G60" s="17">
        <v>23.77</v>
      </c>
      <c r="H60" s="17">
        <f t="shared" si="5"/>
        <v>32.15</v>
      </c>
      <c r="I60" s="18">
        <f t="shared" si="10"/>
        <v>8.43</v>
      </c>
      <c r="J60" s="18">
        <f t="shared" si="11"/>
        <v>0</v>
      </c>
      <c r="K60" s="18">
        <f t="shared" si="12"/>
        <v>40.58</v>
      </c>
      <c r="L60" s="15">
        <f t="shared" si="9"/>
        <v>2029</v>
      </c>
    </row>
    <row r="61" spans="1:12" ht="39.6" x14ac:dyDescent="0.25">
      <c r="A61" s="12">
        <v>1561</v>
      </c>
      <c r="B61" s="13" t="s">
        <v>141</v>
      </c>
      <c r="C61" s="14" t="s">
        <v>142</v>
      </c>
      <c r="D61" s="15" t="s">
        <v>39</v>
      </c>
      <c r="E61" s="19">
        <v>1000</v>
      </c>
      <c r="F61" s="17">
        <v>1.29</v>
      </c>
      <c r="G61" s="17">
        <v>3.38</v>
      </c>
      <c r="H61" s="17">
        <f t="shared" si="5"/>
        <v>4.67</v>
      </c>
      <c r="I61" s="18">
        <f t="shared" si="10"/>
        <v>1.22</v>
      </c>
      <c r="J61" s="18">
        <f t="shared" si="11"/>
        <v>0</v>
      </c>
      <c r="K61" s="18">
        <f t="shared" si="12"/>
        <v>5.89</v>
      </c>
      <c r="L61" s="15">
        <f t="shared" si="9"/>
        <v>5890</v>
      </c>
    </row>
    <row r="62" spans="1:12" ht="26.4" x14ac:dyDescent="0.25">
      <c r="A62" s="12">
        <v>1562</v>
      </c>
      <c r="B62" s="13" t="s">
        <v>143</v>
      </c>
      <c r="C62" s="14" t="s">
        <v>144</v>
      </c>
      <c r="D62" s="15" t="s">
        <v>46</v>
      </c>
      <c r="E62" s="19">
        <v>400</v>
      </c>
      <c r="F62" s="17">
        <v>1.61</v>
      </c>
      <c r="G62" s="17">
        <v>4.43</v>
      </c>
      <c r="H62" s="17">
        <f t="shared" si="5"/>
        <v>6.04</v>
      </c>
      <c r="I62" s="18">
        <f t="shared" si="10"/>
        <v>1.58</v>
      </c>
      <c r="J62" s="18">
        <f t="shared" si="11"/>
        <v>0</v>
      </c>
      <c r="K62" s="18">
        <f t="shared" si="12"/>
        <v>7.62</v>
      </c>
      <c r="L62" s="15">
        <f t="shared" si="9"/>
        <v>3048</v>
      </c>
    </row>
    <row r="63" spans="1:12" ht="26.4" x14ac:dyDescent="0.25">
      <c r="A63" s="12">
        <v>1563</v>
      </c>
      <c r="B63" s="13" t="s">
        <v>145</v>
      </c>
      <c r="C63" s="14" t="s">
        <v>146</v>
      </c>
      <c r="D63" s="15" t="s">
        <v>25</v>
      </c>
      <c r="E63" s="19">
        <v>1</v>
      </c>
      <c r="F63" s="17">
        <v>33.5</v>
      </c>
      <c r="G63" s="17">
        <v>96.12</v>
      </c>
      <c r="H63" s="17">
        <f t="shared" si="5"/>
        <v>129.62</v>
      </c>
      <c r="I63" s="18">
        <f t="shared" si="10"/>
        <v>34.01</v>
      </c>
      <c r="J63" s="18">
        <f t="shared" si="11"/>
        <v>0</v>
      </c>
      <c r="K63" s="18">
        <f t="shared" si="12"/>
        <v>163.63</v>
      </c>
      <c r="L63" s="15">
        <f t="shared" si="9"/>
        <v>163.63</v>
      </c>
    </row>
    <row r="64" spans="1:12" ht="39.6" x14ac:dyDescent="0.25">
      <c r="A64" s="12">
        <v>1564</v>
      </c>
      <c r="B64" s="13" t="s">
        <v>147</v>
      </c>
      <c r="C64" s="14" t="s">
        <v>148</v>
      </c>
      <c r="D64" s="15" t="s">
        <v>46</v>
      </c>
      <c r="E64" s="19">
        <v>50</v>
      </c>
      <c r="F64" s="17">
        <v>6.66</v>
      </c>
      <c r="G64" s="17">
        <v>14.39</v>
      </c>
      <c r="H64" s="17">
        <f t="shared" si="5"/>
        <v>21.05</v>
      </c>
      <c r="I64" s="18">
        <f t="shared" si="10"/>
        <v>5.52</v>
      </c>
      <c r="J64" s="18">
        <f t="shared" si="11"/>
        <v>0</v>
      </c>
      <c r="K64" s="18">
        <f t="shared" si="12"/>
        <v>26.57</v>
      </c>
      <c r="L64" s="15">
        <f t="shared" si="9"/>
        <v>1328.5</v>
      </c>
    </row>
    <row r="65" spans="1:12" ht="26.4" x14ac:dyDescent="0.25">
      <c r="A65" s="12">
        <v>1565</v>
      </c>
      <c r="B65" s="13" t="s">
        <v>149</v>
      </c>
      <c r="C65" s="14" t="s">
        <v>150</v>
      </c>
      <c r="D65" s="15" t="s">
        <v>39</v>
      </c>
      <c r="E65" s="19">
        <v>1000</v>
      </c>
      <c r="F65" s="17">
        <v>3.33</v>
      </c>
      <c r="G65" s="17">
        <v>7.87</v>
      </c>
      <c r="H65" s="17">
        <f t="shared" si="5"/>
        <v>11.2</v>
      </c>
      <c r="I65" s="18">
        <f t="shared" si="10"/>
        <v>2.93</v>
      </c>
      <c r="J65" s="18">
        <f t="shared" si="11"/>
        <v>0</v>
      </c>
      <c r="K65" s="18">
        <f t="shared" si="12"/>
        <v>14.13</v>
      </c>
      <c r="L65" s="15">
        <f t="shared" si="9"/>
        <v>14130</v>
      </c>
    </row>
    <row r="66" spans="1:12" ht="26.4" x14ac:dyDescent="0.25">
      <c r="A66" s="12">
        <v>1566</v>
      </c>
      <c r="B66" s="13" t="s">
        <v>151</v>
      </c>
      <c r="C66" s="14" t="s">
        <v>152</v>
      </c>
      <c r="D66" s="15" t="s">
        <v>39</v>
      </c>
      <c r="E66" s="19">
        <v>200</v>
      </c>
      <c r="F66" s="17">
        <v>4.58</v>
      </c>
      <c r="G66" s="17">
        <v>11.23</v>
      </c>
      <c r="H66" s="17">
        <f t="shared" si="5"/>
        <v>15.81</v>
      </c>
      <c r="I66" s="18">
        <f t="shared" si="10"/>
        <v>4.1399999999999997</v>
      </c>
      <c r="J66" s="18">
        <f t="shared" si="11"/>
        <v>0</v>
      </c>
      <c r="K66" s="18">
        <f t="shared" si="12"/>
        <v>19.95</v>
      </c>
      <c r="L66" s="15">
        <f t="shared" si="9"/>
        <v>3990</v>
      </c>
    </row>
    <row r="67" spans="1:12" ht="26.4" x14ac:dyDescent="0.25">
      <c r="A67" s="12">
        <v>1567</v>
      </c>
      <c r="B67" s="13" t="s">
        <v>153</v>
      </c>
      <c r="C67" s="14" t="s">
        <v>154</v>
      </c>
      <c r="D67" s="15" t="s">
        <v>46</v>
      </c>
      <c r="E67" s="19">
        <v>50</v>
      </c>
      <c r="F67" s="17">
        <v>12.92</v>
      </c>
      <c r="G67" s="17">
        <v>2.99</v>
      </c>
      <c r="H67" s="17">
        <f t="shared" si="5"/>
        <v>15.91</v>
      </c>
      <c r="I67" s="18">
        <f t="shared" si="10"/>
        <v>4.17</v>
      </c>
      <c r="J67" s="18">
        <f t="shared" si="11"/>
        <v>0</v>
      </c>
      <c r="K67" s="18">
        <f t="shared" si="12"/>
        <v>20.079999999999998</v>
      </c>
      <c r="L67" s="15">
        <f t="shared" si="9"/>
        <v>1004</v>
      </c>
    </row>
    <row r="68" spans="1:12" ht="39.6" x14ac:dyDescent="0.25">
      <c r="A68" s="12">
        <v>1568</v>
      </c>
      <c r="B68" s="13" t="s">
        <v>155</v>
      </c>
      <c r="C68" s="14" t="s">
        <v>156</v>
      </c>
      <c r="D68" s="15" t="s">
        <v>39</v>
      </c>
      <c r="E68" s="19">
        <v>4</v>
      </c>
      <c r="F68" s="17">
        <v>3.91</v>
      </c>
      <c r="G68" s="17">
        <v>10.07</v>
      </c>
      <c r="H68" s="17">
        <f t="shared" si="5"/>
        <v>13.98</v>
      </c>
      <c r="I68" s="18">
        <f t="shared" si="10"/>
        <v>3.66</v>
      </c>
      <c r="J68" s="18">
        <f t="shared" si="11"/>
        <v>0</v>
      </c>
      <c r="K68" s="18">
        <f t="shared" si="12"/>
        <v>17.64</v>
      </c>
      <c r="L68" s="15">
        <f t="shared" si="9"/>
        <v>70.56</v>
      </c>
    </row>
    <row r="69" spans="1:12" ht="26.4" x14ac:dyDescent="0.25">
      <c r="A69" s="12">
        <v>1569</v>
      </c>
      <c r="B69" s="20" t="s">
        <v>157</v>
      </c>
      <c r="C69" s="21" t="s">
        <v>158</v>
      </c>
      <c r="D69" s="22" t="s">
        <v>39</v>
      </c>
      <c r="E69" s="23">
        <v>1000</v>
      </c>
      <c r="F69" s="17">
        <v>3.91</v>
      </c>
      <c r="G69" s="17">
        <v>10.07</v>
      </c>
      <c r="H69" s="17">
        <f t="shared" si="5"/>
        <v>13.98</v>
      </c>
      <c r="I69" s="18">
        <f t="shared" si="10"/>
        <v>3.66</v>
      </c>
      <c r="J69" s="18">
        <f t="shared" si="11"/>
        <v>0</v>
      </c>
      <c r="K69" s="18">
        <f t="shared" si="12"/>
        <v>17.64</v>
      </c>
      <c r="L69" s="15">
        <f t="shared" si="9"/>
        <v>17640</v>
      </c>
    </row>
    <row r="70" spans="1:12" ht="13.2" x14ac:dyDescent="0.25">
      <c r="A70" s="8"/>
      <c r="B70" s="9"/>
      <c r="C70" s="10" t="s">
        <v>159</v>
      </c>
      <c r="D70" s="10"/>
      <c r="E70" s="10"/>
      <c r="F70" s="11"/>
      <c r="G70" s="11"/>
      <c r="H70" s="11"/>
      <c r="I70" s="11"/>
      <c r="J70" s="11"/>
      <c r="K70" s="11"/>
      <c r="L70" s="10"/>
    </row>
    <row r="71" spans="1:12" ht="52.8" x14ac:dyDescent="0.25">
      <c r="A71" s="12">
        <v>1570</v>
      </c>
      <c r="B71" s="13" t="s">
        <v>160</v>
      </c>
      <c r="C71" s="14" t="s">
        <v>161</v>
      </c>
      <c r="D71" s="15" t="s">
        <v>39</v>
      </c>
      <c r="E71" s="16">
        <v>450</v>
      </c>
      <c r="F71" s="17">
        <v>74.45</v>
      </c>
      <c r="G71" s="17">
        <v>23.96</v>
      </c>
      <c r="H71" s="17">
        <f t="shared" ref="H71:H101" si="13">TRUNC((G71+F71),2)</f>
        <v>98.41</v>
      </c>
      <c r="I71" s="18">
        <f t="shared" ref="I71:I101" si="14">TRUNC((H71*$K$802),2)</f>
        <v>25.82</v>
      </c>
      <c r="J71" s="18">
        <f t="shared" ref="J71:J101" si="15">TRUNC((H71+I71)*$K$803,2)</f>
        <v>0</v>
      </c>
      <c r="K71" s="18">
        <f t="shared" ref="K71:K101" si="16">TRUNC((H71*(1+$K$802))-(H71*(1+$K$802)*$K$803),2)</f>
        <v>124.23</v>
      </c>
      <c r="L71" s="15">
        <f t="shared" ref="L71:L101" si="17">TRUNC(K71*E71,2)</f>
        <v>55903.5</v>
      </c>
    </row>
    <row r="72" spans="1:12" ht="52.8" x14ac:dyDescent="0.25">
      <c r="A72" s="12">
        <v>1571</v>
      </c>
      <c r="B72" s="13" t="s">
        <v>162</v>
      </c>
      <c r="C72" s="14" t="s">
        <v>163</v>
      </c>
      <c r="D72" s="15" t="s">
        <v>50</v>
      </c>
      <c r="E72" s="19">
        <v>30</v>
      </c>
      <c r="F72" s="17">
        <v>535.04999999999995</v>
      </c>
      <c r="G72" s="17">
        <v>255.26</v>
      </c>
      <c r="H72" s="17">
        <f t="shared" si="13"/>
        <v>790.31</v>
      </c>
      <c r="I72" s="18">
        <f t="shared" si="14"/>
        <v>207.37</v>
      </c>
      <c r="J72" s="18">
        <f t="shared" si="15"/>
        <v>0</v>
      </c>
      <c r="K72" s="18">
        <f t="shared" si="16"/>
        <v>997.68</v>
      </c>
      <c r="L72" s="15">
        <f t="shared" si="17"/>
        <v>29930.400000000001</v>
      </c>
    </row>
    <row r="73" spans="1:12" ht="26.4" x14ac:dyDescent="0.25">
      <c r="A73" s="12">
        <v>1572</v>
      </c>
      <c r="B73" s="13" t="s">
        <v>164</v>
      </c>
      <c r="C73" s="14" t="s">
        <v>165</v>
      </c>
      <c r="D73" s="15" t="s">
        <v>46</v>
      </c>
      <c r="E73" s="16">
        <v>20</v>
      </c>
      <c r="F73" s="17">
        <v>44.4</v>
      </c>
      <c r="G73" s="17">
        <v>25.61</v>
      </c>
      <c r="H73" s="17">
        <f t="shared" si="13"/>
        <v>70.010000000000005</v>
      </c>
      <c r="I73" s="18">
        <f t="shared" si="14"/>
        <v>18.37</v>
      </c>
      <c r="J73" s="18">
        <f t="shared" si="15"/>
        <v>0</v>
      </c>
      <c r="K73" s="18">
        <f t="shared" si="16"/>
        <v>88.38</v>
      </c>
      <c r="L73" s="15">
        <f t="shared" si="17"/>
        <v>1767.6</v>
      </c>
    </row>
    <row r="74" spans="1:12" ht="26.4" x14ac:dyDescent="0.25">
      <c r="A74" s="12">
        <v>1573</v>
      </c>
      <c r="B74" s="13" t="s">
        <v>166</v>
      </c>
      <c r="C74" s="14" t="s">
        <v>167</v>
      </c>
      <c r="D74" s="15" t="s">
        <v>46</v>
      </c>
      <c r="E74" s="16">
        <v>20</v>
      </c>
      <c r="F74" s="17">
        <v>35.770000000000003</v>
      </c>
      <c r="G74" s="17">
        <v>16.100000000000001</v>
      </c>
      <c r="H74" s="17">
        <f t="shared" si="13"/>
        <v>51.87</v>
      </c>
      <c r="I74" s="18">
        <f t="shared" si="14"/>
        <v>13.61</v>
      </c>
      <c r="J74" s="18">
        <f t="shared" si="15"/>
        <v>0</v>
      </c>
      <c r="K74" s="18">
        <f t="shared" si="16"/>
        <v>65.48</v>
      </c>
      <c r="L74" s="15">
        <f t="shared" si="17"/>
        <v>1309.5999999999999</v>
      </c>
    </row>
    <row r="75" spans="1:12" ht="39.6" x14ac:dyDescent="0.25">
      <c r="A75" s="12">
        <v>1574</v>
      </c>
      <c r="B75" s="13" t="s">
        <v>168</v>
      </c>
      <c r="C75" s="14" t="s">
        <v>169</v>
      </c>
      <c r="D75" s="15" t="s">
        <v>46</v>
      </c>
      <c r="E75" s="16">
        <v>80</v>
      </c>
      <c r="F75" s="17">
        <v>38.479999999999997</v>
      </c>
      <c r="G75" s="17">
        <v>18.2</v>
      </c>
      <c r="H75" s="17">
        <f t="shared" si="13"/>
        <v>56.68</v>
      </c>
      <c r="I75" s="18">
        <f t="shared" si="14"/>
        <v>14.87</v>
      </c>
      <c r="J75" s="18">
        <f t="shared" si="15"/>
        <v>0</v>
      </c>
      <c r="K75" s="18">
        <f t="shared" si="16"/>
        <v>71.55</v>
      </c>
      <c r="L75" s="15">
        <f t="shared" si="17"/>
        <v>5724</v>
      </c>
    </row>
    <row r="76" spans="1:12" ht="26.4" x14ac:dyDescent="0.25">
      <c r="A76" s="12">
        <v>1575</v>
      </c>
      <c r="B76" s="13" t="s">
        <v>170</v>
      </c>
      <c r="C76" s="14" t="s">
        <v>171</v>
      </c>
      <c r="D76" s="15" t="s">
        <v>25</v>
      </c>
      <c r="E76" s="19">
        <v>6</v>
      </c>
      <c r="F76" s="17">
        <v>54.47</v>
      </c>
      <c r="G76" s="17">
        <v>39.93</v>
      </c>
      <c r="H76" s="17">
        <f t="shared" si="13"/>
        <v>94.4</v>
      </c>
      <c r="I76" s="18">
        <f t="shared" si="14"/>
        <v>24.77</v>
      </c>
      <c r="J76" s="18">
        <f t="shared" si="15"/>
        <v>0</v>
      </c>
      <c r="K76" s="18">
        <f t="shared" si="16"/>
        <v>119.17</v>
      </c>
      <c r="L76" s="15">
        <f t="shared" si="17"/>
        <v>715.02</v>
      </c>
    </row>
    <row r="77" spans="1:12" ht="26.4" x14ac:dyDescent="0.25">
      <c r="A77" s="12">
        <v>1576</v>
      </c>
      <c r="B77" s="13" t="s">
        <v>172</v>
      </c>
      <c r="C77" s="14" t="s">
        <v>173</v>
      </c>
      <c r="D77" s="15" t="s">
        <v>39</v>
      </c>
      <c r="E77" s="19">
        <v>5</v>
      </c>
      <c r="F77" s="17">
        <v>105.68</v>
      </c>
      <c r="G77" s="17">
        <v>58.77</v>
      </c>
      <c r="H77" s="17">
        <f t="shared" si="13"/>
        <v>164.45</v>
      </c>
      <c r="I77" s="18">
        <f t="shared" si="14"/>
        <v>43.15</v>
      </c>
      <c r="J77" s="18">
        <f t="shared" si="15"/>
        <v>0</v>
      </c>
      <c r="K77" s="18">
        <f t="shared" si="16"/>
        <v>207.6</v>
      </c>
      <c r="L77" s="15">
        <f t="shared" si="17"/>
        <v>1038</v>
      </c>
    </row>
    <row r="78" spans="1:12" ht="39.6" x14ac:dyDescent="0.25">
      <c r="A78" s="12">
        <v>1577</v>
      </c>
      <c r="B78" s="13" t="s">
        <v>174</v>
      </c>
      <c r="C78" s="14" t="s">
        <v>175</v>
      </c>
      <c r="D78" s="15" t="s">
        <v>25</v>
      </c>
      <c r="E78" s="19">
        <v>1</v>
      </c>
      <c r="F78" s="17">
        <v>1235.44</v>
      </c>
      <c r="G78" s="17">
        <v>777.94</v>
      </c>
      <c r="H78" s="17">
        <f t="shared" si="13"/>
        <v>2013.38</v>
      </c>
      <c r="I78" s="18">
        <f t="shared" si="14"/>
        <v>528.30999999999995</v>
      </c>
      <c r="J78" s="18">
        <f t="shared" si="15"/>
        <v>0</v>
      </c>
      <c r="K78" s="18">
        <f t="shared" si="16"/>
        <v>2541.69</v>
      </c>
      <c r="L78" s="15">
        <f t="shared" si="17"/>
        <v>2541.69</v>
      </c>
    </row>
    <row r="79" spans="1:12" ht="52.8" x14ac:dyDescent="0.25">
      <c r="A79" s="12">
        <v>1578</v>
      </c>
      <c r="B79" s="13" t="s">
        <v>176</v>
      </c>
      <c r="C79" s="14" t="s">
        <v>177</v>
      </c>
      <c r="D79" s="15" t="s">
        <v>50</v>
      </c>
      <c r="E79" s="19">
        <v>20</v>
      </c>
      <c r="F79" s="17">
        <v>394.46</v>
      </c>
      <c r="G79" s="17">
        <v>70.39</v>
      </c>
      <c r="H79" s="17">
        <f t="shared" si="13"/>
        <v>464.85</v>
      </c>
      <c r="I79" s="18">
        <f t="shared" si="14"/>
        <v>121.97</v>
      </c>
      <c r="J79" s="18">
        <f t="shared" si="15"/>
        <v>0</v>
      </c>
      <c r="K79" s="18">
        <f t="shared" si="16"/>
        <v>586.82000000000005</v>
      </c>
      <c r="L79" s="15">
        <f t="shared" si="17"/>
        <v>11736.4</v>
      </c>
    </row>
    <row r="80" spans="1:12" ht="39.6" x14ac:dyDescent="0.25">
      <c r="A80" s="12">
        <v>1579</v>
      </c>
      <c r="B80" s="13" t="s">
        <v>178</v>
      </c>
      <c r="C80" s="14" t="s">
        <v>179</v>
      </c>
      <c r="D80" s="15" t="s">
        <v>50</v>
      </c>
      <c r="E80" s="19">
        <v>20</v>
      </c>
      <c r="F80" s="17">
        <v>104.42</v>
      </c>
      <c r="G80" s="17">
        <v>281.57</v>
      </c>
      <c r="H80" s="17">
        <f t="shared" si="13"/>
        <v>385.99</v>
      </c>
      <c r="I80" s="18">
        <f t="shared" si="14"/>
        <v>101.28</v>
      </c>
      <c r="J80" s="18">
        <f t="shared" si="15"/>
        <v>0</v>
      </c>
      <c r="K80" s="18">
        <f t="shared" si="16"/>
        <v>487.27</v>
      </c>
      <c r="L80" s="15">
        <f t="shared" si="17"/>
        <v>9745.4</v>
      </c>
    </row>
    <row r="81" spans="1:12" ht="26.4" x14ac:dyDescent="0.25">
      <c r="A81" s="12">
        <v>1580</v>
      </c>
      <c r="B81" s="13" t="s">
        <v>180</v>
      </c>
      <c r="C81" s="14" t="s">
        <v>181</v>
      </c>
      <c r="D81" s="15" t="s">
        <v>39</v>
      </c>
      <c r="E81" s="19">
        <v>400</v>
      </c>
      <c r="F81" s="17">
        <v>1.75</v>
      </c>
      <c r="G81" s="17">
        <v>0.24</v>
      </c>
      <c r="H81" s="17">
        <f t="shared" si="13"/>
        <v>1.99</v>
      </c>
      <c r="I81" s="18">
        <f t="shared" si="14"/>
        <v>0.52</v>
      </c>
      <c r="J81" s="18">
        <f t="shared" si="15"/>
        <v>0</v>
      </c>
      <c r="K81" s="18">
        <f t="shared" si="16"/>
        <v>2.5099999999999998</v>
      </c>
      <c r="L81" s="15">
        <f t="shared" si="17"/>
        <v>1004</v>
      </c>
    </row>
    <row r="82" spans="1:12" ht="52.8" x14ac:dyDescent="0.25">
      <c r="A82" s="12">
        <v>1581</v>
      </c>
      <c r="B82" s="13" t="s">
        <v>182</v>
      </c>
      <c r="C82" s="14" t="s">
        <v>183</v>
      </c>
      <c r="D82" s="15" t="s">
        <v>39</v>
      </c>
      <c r="E82" s="19">
        <v>15</v>
      </c>
      <c r="F82" s="17">
        <v>65.290000000000006</v>
      </c>
      <c r="G82" s="17">
        <v>95.57</v>
      </c>
      <c r="H82" s="17">
        <f t="shared" si="13"/>
        <v>160.86000000000001</v>
      </c>
      <c r="I82" s="18">
        <f t="shared" si="14"/>
        <v>42.2</v>
      </c>
      <c r="J82" s="18">
        <f t="shared" si="15"/>
        <v>0</v>
      </c>
      <c r="K82" s="18">
        <f t="shared" si="16"/>
        <v>203.06</v>
      </c>
      <c r="L82" s="15">
        <f t="shared" si="17"/>
        <v>3045.9</v>
      </c>
    </row>
    <row r="83" spans="1:12" ht="52.8" x14ac:dyDescent="0.25">
      <c r="A83" s="12">
        <v>1582</v>
      </c>
      <c r="B83" s="13" t="s">
        <v>184</v>
      </c>
      <c r="C83" s="14" t="s">
        <v>185</v>
      </c>
      <c r="D83" s="15" t="s">
        <v>39</v>
      </c>
      <c r="E83" s="19">
        <v>50</v>
      </c>
      <c r="F83" s="17">
        <v>44.65</v>
      </c>
      <c r="G83" s="17">
        <v>64.72</v>
      </c>
      <c r="H83" s="17">
        <f t="shared" si="13"/>
        <v>109.37</v>
      </c>
      <c r="I83" s="18">
        <f t="shared" si="14"/>
        <v>28.69</v>
      </c>
      <c r="J83" s="18">
        <f t="shared" si="15"/>
        <v>0</v>
      </c>
      <c r="K83" s="18">
        <f t="shared" si="16"/>
        <v>138.06</v>
      </c>
      <c r="L83" s="15">
        <f t="shared" si="17"/>
        <v>6903</v>
      </c>
    </row>
    <row r="84" spans="1:12" ht="66" x14ac:dyDescent="0.25">
      <c r="A84" s="12">
        <v>1583</v>
      </c>
      <c r="B84" s="13" t="s">
        <v>186</v>
      </c>
      <c r="C84" s="14" t="s">
        <v>187</v>
      </c>
      <c r="D84" s="15" t="s">
        <v>39</v>
      </c>
      <c r="E84" s="19">
        <v>50</v>
      </c>
      <c r="F84" s="17">
        <v>57.68</v>
      </c>
      <c r="G84" s="17">
        <v>39.44</v>
      </c>
      <c r="H84" s="17">
        <f t="shared" si="13"/>
        <v>97.12</v>
      </c>
      <c r="I84" s="18">
        <f t="shared" si="14"/>
        <v>25.48</v>
      </c>
      <c r="J84" s="18">
        <f t="shared" si="15"/>
        <v>0</v>
      </c>
      <c r="K84" s="18">
        <f t="shared" si="16"/>
        <v>122.6</v>
      </c>
      <c r="L84" s="15">
        <f t="shared" si="17"/>
        <v>6130</v>
      </c>
    </row>
    <row r="85" spans="1:12" ht="39.6" x14ac:dyDescent="0.25">
      <c r="A85" s="12">
        <v>1584</v>
      </c>
      <c r="B85" s="13" t="s">
        <v>188</v>
      </c>
      <c r="C85" s="14" t="s">
        <v>189</v>
      </c>
      <c r="D85" s="15" t="s">
        <v>50</v>
      </c>
      <c r="E85" s="19">
        <v>10</v>
      </c>
      <c r="F85" s="17">
        <v>109.97</v>
      </c>
      <c r="G85" s="17">
        <v>69.180000000000007</v>
      </c>
      <c r="H85" s="17">
        <f t="shared" si="13"/>
        <v>179.15</v>
      </c>
      <c r="I85" s="18">
        <f t="shared" si="14"/>
        <v>47</v>
      </c>
      <c r="J85" s="18">
        <f t="shared" si="15"/>
        <v>0</v>
      </c>
      <c r="K85" s="18">
        <f t="shared" si="16"/>
        <v>226.15</v>
      </c>
      <c r="L85" s="15">
        <f t="shared" si="17"/>
        <v>2261.5</v>
      </c>
    </row>
    <row r="86" spans="1:12" ht="52.8" x14ac:dyDescent="0.25">
      <c r="A86" s="12">
        <v>1585</v>
      </c>
      <c r="B86" s="13" t="s">
        <v>190</v>
      </c>
      <c r="C86" s="14" t="s">
        <v>191</v>
      </c>
      <c r="D86" s="15" t="s">
        <v>50</v>
      </c>
      <c r="E86" s="19">
        <v>5</v>
      </c>
      <c r="F86" s="17">
        <v>93.66</v>
      </c>
      <c r="G86" s="17">
        <v>56.48</v>
      </c>
      <c r="H86" s="17">
        <f t="shared" si="13"/>
        <v>150.13999999999999</v>
      </c>
      <c r="I86" s="18">
        <f t="shared" si="14"/>
        <v>39.39</v>
      </c>
      <c r="J86" s="18">
        <f t="shared" si="15"/>
        <v>0</v>
      </c>
      <c r="K86" s="18">
        <f t="shared" si="16"/>
        <v>189.53</v>
      </c>
      <c r="L86" s="15">
        <f t="shared" si="17"/>
        <v>947.65</v>
      </c>
    </row>
    <row r="87" spans="1:12" ht="39.6" x14ac:dyDescent="0.25">
      <c r="A87" s="12">
        <v>1586</v>
      </c>
      <c r="B87" s="13" t="s">
        <v>192</v>
      </c>
      <c r="C87" s="14" t="s">
        <v>193</v>
      </c>
      <c r="D87" s="15" t="s">
        <v>50</v>
      </c>
      <c r="E87" s="19">
        <v>5</v>
      </c>
      <c r="F87" s="17">
        <v>56.57</v>
      </c>
      <c r="G87" s="17">
        <v>41.66</v>
      </c>
      <c r="H87" s="17">
        <f t="shared" si="13"/>
        <v>98.23</v>
      </c>
      <c r="I87" s="18">
        <f t="shared" si="14"/>
        <v>25.77</v>
      </c>
      <c r="J87" s="18">
        <f t="shared" si="15"/>
        <v>0</v>
      </c>
      <c r="K87" s="18">
        <f t="shared" si="16"/>
        <v>124</v>
      </c>
      <c r="L87" s="15">
        <f t="shared" si="17"/>
        <v>620</v>
      </c>
    </row>
    <row r="88" spans="1:12" ht="39.6" x14ac:dyDescent="0.25">
      <c r="A88" s="12">
        <v>1587</v>
      </c>
      <c r="B88" s="13" t="s">
        <v>194</v>
      </c>
      <c r="C88" s="14" t="s">
        <v>195</v>
      </c>
      <c r="D88" s="15" t="s">
        <v>196</v>
      </c>
      <c r="E88" s="19">
        <v>50</v>
      </c>
      <c r="F88" s="17">
        <v>13.63</v>
      </c>
      <c r="G88" s="17">
        <v>0.82</v>
      </c>
      <c r="H88" s="17">
        <f t="shared" si="13"/>
        <v>14.45</v>
      </c>
      <c r="I88" s="18">
        <f t="shared" si="14"/>
        <v>3.79</v>
      </c>
      <c r="J88" s="18">
        <f t="shared" si="15"/>
        <v>0</v>
      </c>
      <c r="K88" s="18">
        <f t="shared" si="16"/>
        <v>18.239999999999998</v>
      </c>
      <c r="L88" s="15">
        <f t="shared" si="17"/>
        <v>912</v>
      </c>
    </row>
    <row r="89" spans="1:12" ht="52.8" x14ac:dyDescent="0.25">
      <c r="A89" s="12">
        <v>1588</v>
      </c>
      <c r="B89" s="13" t="s">
        <v>197</v>
      </c>
      <c r="C89" s="14" t="s">
        <v>198</v>
      </c>
      <c r="D89" s="15" t="s">
        <v>196</v>
      </c>
      <c r="E89" s="19">
        <v>75</v>
      </c>
      <c r="F89" s="17">
        <v>10.42</v>
      </c>
      <c r="G89" s="17">
        <v>3.39</v>
      </c>
      <c r="H89" s="17">
        <f t="shared" si="13"/>
        <v>13.81</v>
      </c>
      <c r="I89" s="18">
        <f t="shared" si="14"/>
        <v>3.62</v>
      </c>
      <c r="J89" s="18">
        <f t="shared" si="15"/>
        <v>0</v>
      </c>
      <c r="K89" s="18">
        <f t="shared" si="16"/>
        <v>17.43</v>
      </c>
      <c r="L89" s="15">
        <f t="shared" si="17"/>
        <v>1307.25</v>
      </c>
    </row>
    <row r="90" spans="1:12" ht="52.8" x14ac:dyDescent="0.25">
      <c r="A90" s="12">
        <v>1589</v>
      </c>
      <c r="B90" s="13" t="s">
        <v>199</v>
      </c>
      <c r="C90" s="14" t="s">
        <v>200</v>
      </c>
      <c r="D90" s="15" t="s">
        <v>196</v>
      </c>
      <c r="E90" s="19">
        <v>100</v>
      </c>
      <c r="F90" s="17">
        <v>10.36</v>
      </c>
      <c r="G90" s="17">
        <v>2.2200000000000002</v>
      </c>
      <c r="H90" s="17">
        <f t="shared" si="13"/>
        <v>12.58</v>
      </c>
      <c r="I90" s="18">
        <f t="shared" si="14"/>
        <v>3.3</v>
      </c>
      <c r="J90" s="18">
        <f t="shared" si="15"/>
        <v>0</v>
      </c>
      <c r="K90" s="18">
        <f t="shared" si="16"/>
        <v>15.88</v>
      </c>
      <c r="L90" s="15">
        <f t="shared" si="17"/>
        <v>1588</v>
      </c>
    </row>
    <row r="91" spans="1:12" ht="52.8" x14ac:dyDescent="0.25">
      <c r="A91" s="12">
        <v>1590</v>
      </c>
      <c r="B91" s="13" t="s">
        <v>201</v>
      </c>
      <c r="C91" s="14" t="s">
        <v>202</v>
      </c>
      <c r="D91" s="15" t="s">
        <v>196</v>
      </c>
      <c r="E91" s="16">
        <v>200</v>
      </c>
      <c r="F91" s="17">
        <v>9.5500000000000007</v>
      </c>
      <c r="G91" s="17">
        <v>1.47</v>
      </c>
      <c r="H91" s="17">
        <f t="shared" si="13"/>
        <v>11.02</v>
      </c>
      <c r="I91" s="18">
        <f t="shared" si="14"/>
        <v>2.89</v>
      </c>
      <c r="J91" s="18">
        <f t="shared" si="15"/>
        <v>0</v>
      </c>
      <c r="K91" s="18">
        <f t="shared" si="16"/>
        <v>13.91</v>
      </c>
      <c r="L91" s="15">
        <f t="shared" si="17"/>
        <v>2782</v>
      </c>
    </row>
    <row r="92" spans="1:12" ht="52.8" x14ac:dyDescent="0.25">
      <c r="A92" s="12">
        <v>1591</v>
      </c>
      <c r="B92" s="13" t="s">
        <v>203</v>
      </c>
      <c r="C92" s="14" t="s">
        <v>204</v>
      </c>
      <c r="D92" s="15" t="s">
        <v>196</v>
      </c>
      <c r="E92" s="19">
        <v>100</v>
      </c>
      <c r="F92" s="17">
        <v>8.25</v>
      </c>
      <c r="G92" s="17">
        <v>0.92</v>
      </c>
      <c r="H92" s="17">
        <f t="shared" si="13"/>
        <v>9.17</v>
      </c>
      <c r="I92" s="18">
        <f t="shared" si="14"/>
        <v>2.4</v>
      </c>
      <c r="J92" s="18">
        <f t="shared" si="15"/>
        <v>0</v>
      </c>
      <c r="K92" s="18">
        <f t="shared" si="16"/>
        <v>11.57</v>
      </c>
      <c r="L92" s="15">
        <f t="shared" si="17"/>
        <v>1157</v>
      </c>
    </row>
    <row r="93" spans="1:12" ht="52.8" x14ac:dyDescent="0.25">
      <c r="A93" s="12">
        <v>1592</v>
      </c>
      <c r="B93" s="13" t="s">
        <v>205</v>
      </c>
      <c r="C93" s="14" t="s">
        <v>206</v>
      </c>
      <c r="D93" s="15" t="s">
        <v>196</v>
      </c>
      <c r="E93" s="19">
        <v>200</v>
      </c>
      <c r="F93" s="17">
        <v>10.119999999999999</v>
      </c>
      <c r="G93" s="17">
        <v>5.0999999999999996</v>
      </c>
      <c r="H93" s="17">
        <f t="shared" si="13"/>
        <v>15.22</v>
      </c>
      <c r="I93" s="18">
        <f t="shared" si="14"/>
        <v>3.99</v>
      </c>
      <c r="J93" s="18">
        <f t="shared" si="15"/>
        <v>0</v>
      </c>
      <c r="K93" s="18">
        <f t="shared" si="16"/>
        <v>19.21</v>
      </c>
      <c r="L93" s="15">
        <f t="shared" si="17"/>
        <v>3842</v>
      </c>
    </row>
    <row r="94" spans="1:12" ht="39.6" x14ac:dyDescent="0.25">
      <c r="A94" s="12">
        <v>1593</v>
      </c>
      <c r="B94" s="13" t="s">
        <v>207</v>
      </c>
      <c r="C94" s="14" t="s">
        <v>208</v>
      </c>
      <c r="D94" s="15" t="s">
        <v>196</v>
      </c>
      <c r="E94" s="19">
        <v>150</v>
      </c>
      <c r="F94" s="17">
        <v>12.01</v>
      </c>
      <c r="G94" s="17">
        <v>10.78</v>
      </c>
      <c r="H94" s="17">
        <f t="shared" si="13"/>
        <v>22.79</v>
      </c>
      <c r="I94" s="18">
        <f t="shared" si="14"/>
        <v>5.98</v>
      </c>
      <c r="J94" s="18">
        <f t="shared" si="15"/>
        <v>0</v>
      </c>
      <c r="K94" s="18">
        <f t="shared" si="16"/>
        <v>28.77</v>
      </c>
      <c r="L94" s="15">
        <f t="shared" si="17"/>
        <v>4315.5</v>
      </c>
    </row>
    <row r="95" spans="1:12" ht="39.6" x14ac:dyDescent="0.25">
      <c r="A95" s="12">
        <v>1594</v>
      </c>
      <c r="B95" s="13" t="s">
        <v>209</v>
      </c>
      <c r="C95" s="14" t="s">
        <v>210</v>
      </c>
      <c r="D95" s="15" t="s">
        <v>196</v>
      </c>
      <c r="E95" s="19">
        <v>50</v>
      </c>
      <c r="F95" s="17">
        <v>11.89</v>
      </c>
      <c r="G95" s="17">
        <v>7.93</v>
      </c>
      <c r="H95" s="17">
        <f t="shared" si="13"/>
        <v>19.82</v>
      </c>
      <c r="I95" s="18">
        <f t="shared" si="14"/>
        <v>5.2</v>
      </c>
      <c r="J95" s="18">
        <f t="shared" si="15"/>
        <v>0</v>
      </c>
      <c r="K95" s="18">
        <f t="shared" si="16"/>
        <v>25.02</v>
      </c>
      <c r="L95" s="15">
        <f t="shared" si="17"/>
        <v>1251</v>
      </c>
    </row>
    <row r="96" spans="1:12" ht="39.6" x14ac:dyDescent="0.25">
      <c r="A96" s="12">
        <v>1595</v>
      </c>
      <c r="B96" s="13" t="s">
        <v>211</v>
      </c>
      <c r="C96" s="14" t="s">
        <v>212</v>
      </c>
      <c r="D96" s="15" t="s">
        <v>196</v>
      </c>
      <c r="E96" s="19">
        <v>150</v>
      </c>
      <c r="F96" s="17">
        <v>11.52</v>
      </c>
      <c r="G96" s="17">
        <v>5.82</v>
      </c>
      <c r="H96" s="17">
        <f t="shared" si="13"/>
        <v>17.34</v>
      </c>
      <c r="I96" s="18">
        <f t="shared" si="14"/>
        <v>4.55</v>
      </c>
      <c r="J96" s="18">
        <f t="shared" si="15"/>
        <v>0</v>
      </c>
      <c r="K96" s="18">
        <f t="shared" si="16"/>
        <v>21.89</v>
      </c>
      <c r="L96" s="15">
        <f t="shared" si="17"/>
        <v>3283.5</v>
      </c>
    </row>
    <row r="97" spans="1:12" ht="39.6" x14ac:dyDescent="0.25">
      <c r="A97" s="12">
        <v>1596</v>
      </c>
      <c r="B97" s="13" t="s">
        <v>213</v>
      </c>
      <c r="C97" s="14" t="s">
        <v>214</v>
      </c>
      <c r="D97" s="15" t="s">
        <v>196</v>
      </c>
      <c r="E97" s="19">
        <v>150</v>
      </c>
      <c r="F97" s="17">
        <v>10.52</v>
      </c>
      <c r="G97" s="17">
        <v>4.37</v>
      </c>
      <c r="H97" s="17">
        <f t="shared" si="13"/>
        <v>14.89</v>
      </c>
      <c r="I97" s="18">
        <f t="shared" si="14"/>
        <v>3.9</v>
      </c>
      <c r="J97" s="18">
        <f t="shared" si="15"/>
        <v>0</v>
      </c>
      <c r="K97" s="18">
        <f t="shared" si="16"/>
        <v>18.79</v>
      </c>
      <c r="L97" s="15">
        <f t="shared" si="17"/>
        <v>2818.5</v>
      </c>
    </row>
    <row r="98" spans="1:12" ht="26.4" x14ac:dyDescent="0.25">
      <c r="A98" s="12">
        <v>1597</v>
      </c>
      <c r="B98" s="13" t="s">
        <v>215</v>
      </c>
      <c r="C98" s="14" t="s">
        <v>216</v>
      </c>
      <c r="D98" s="15" t="s">
        <v>39</v>
      </c>
      <c r="E98" s="19">
        <v>20</v>
      </c>
      <c r="F98" s="17">
        <v>4.58</v>
      </c>
      <c r="G98" s="17">
        <v>12.29</v>
      </c>
      <c r="H98" s="17">
        <f t="shared" si="13"/>
        <v>16.87</v>
      </c>
      <c r="I98" s="18">
        <f t="shared" si="14"/>
        <v>4.42</v>
      </c>
      <c r="J98" s="18">
        <f t="shared" si="15"/>
        <v>0</v>
      </c>
      <c r="K98" s="18">
        <f t="shared" si="16"/>
        <v>21.29</v>
      </c>
      <c r="L98" s="15">
        <f t="shared" si="17"/>
        <v>425.8</v>
      </c>
    </row>
    <row r="99" spans="1:12" ht="39.6" x14ac:dyDescent="0.25">
      <c r="A99" s="12">
        <v>1598</v>
      </c>
      <c r="B99" s="13" t="s">
        <v>217</v>
      </c>
      <c r="C99" s="14" t="s">
        <v>218</v>
      </c>
      <c r="D99" s="15" t="s">
        <v>39</v>
      </c>
      <c r="E99" s="19">
        <v>100</v>
      </c>
      <c r="F99" s="17">
        <v>41.84</v>
      </c>
      <c r="G99" s="17">
        <v>2.4500000000000002</v>
      </c>
      <c r="H99" s="17">
        <f t="shared" si="13"/>
        <v>44.29</v>
      </c>
      <c r="I99" s="18">
        <f t="shared" si="14"/>
        <v>11.62</v>
      </c>
      <c r="J99" s="18">
        <f t="shared" si="15"/>
        <v>0</v>
      </c>
      <c r="K99" s="18">
        <f t="shared" si="16"/>
        <v>55.91</v>
      </c>
      <c r="L99" s="15">
        <f t="shared" si="17"/>
        <v>5591</v>
      </c>
    </row>
    <row r="100" spans="1:12" ht="52.8" x14ac:dyDescent="0.25">
      <c r="A100" s="12">
        <v>1599</v>
      </c>
      <c r="B100" s="13" t="s">
        <v>219</v>
      </c>
      <c r="C100" s="14" t="s">
        <v>220</v>
      </c>
      <c r="D100" s="15" t="s">
        <v>50</v>
      </c>
      <c r="E100" s="19">
        <v>10</v>
      </c>
      <c r="F100" s="17">
        <v>496.37</v>
      </c>
      <c r="G100" s="17">
        <v>90.6</v>
      </c>
      <c r="H100" s="17">
        <f t="shared" si="13"/>
        <v>586.97</v>
      </c>
      <c r="I100" s="18">
        <f t="shared" si="14"/>
        <v>154.02000000000001</v>
      </c>
      <c r="J100" s="18">
        <f t="shared" si="15"/>
        <v>0</v>
      </c>
      <c r="K100" s="18">
        <f t="shared" si="16"/>
        <v>740.99</v>
      </c>
      <c r="L100" s="15">
        <f t="shared" si="17"/>
        <v>7409.9</v>
      </c>
    </row>
    <row r="101" spans="1:12" ht="26.4" x14ac:dyDescent="0.25">
      <c r="A101" s="12">
        <v>1600</v>
      </c>
      <c r="B101" s="13" t="s">
        <v>221</v>
      </c>
      <c r="C101" s="14" t="s">
        <v>222</v>
      </c>
      <c r="D101" s="15" t="s">
        <v>25</v>
      </c>
      <c r="E101" s="16">
        <v>6</v>
      </c>
      <c r="F101" s="17">
        <v>145.15</v>
      </c>
      <c r="G101" s="17">
        <v>0</v>
      </c>
      <c r="H101" s="17">
        <f t="shared" si="13"/>
        <v>145.15</v>
      </c>
      <c r="I101" s="18">
        <f t="shared" si="14"/>
        <v>38.08</v>
      </c>
      <c r="J101" s="18">
        <f t="shared" si="15"/>
        <v>0</v>
      </c>
      <c r="K101" s="18">
        <f t="shared" si="16"/>
        <v>183.23</v>
      </c>
      <c r="L101" s="15">
        <f t="shared" si="17"/>
        <v>1099.3800000000001</v>
      </c>
    </row>
    <row r="102" spans="1:12" ht="13.2" x14ac:dyDescent="0.25">
      <c r="A102" s="8"/>
      <c r="B102" s="9"/>
      <c r="C102" s="10" t="s">
        <v>223</v>
      </c>
      <c r="D102" s="10"/>
      <c r="E102" s="10"/>
      <c r="F102" s="11"/>
      <c r="G102" s="11"/>
      <c r="H102" s="11"/>
      <c r="I102" s="11"/>
      <c r="J102" s="11"/>
      <c r="K102" s="11"/>
      <c r="L102" s="10"/>
    </row>
    <row r="103" spans="1:12" ht="26.4" x14ac:dyDescent="0.25">
      <c r="A103" s="12">
        <v>1601</v>
      </c>
      <c r="B103" s="13" t="s">
        <v>224</v>
      </c>
      <c r="C103" s="14" t="s">
        <v>225</v>
      </c>
      <c r="D103" s="15" t="s">
        <v>196</v>
      </c>
      <c r="E103" s="19">
        <v>80</v>
      </c>
      <c r="F103" s="17">
        <v>9.36</v>
      </c>
      <c r="G103" s="17">
        <v>1.22</v>
      </c>
      <c r="H103" s="17">
        <f t="shared" ref="H103:H106" si="18">TRUNC((G103+F103),2)</f>
        <v>10.58</v>
      </c>
      <c r="I103" s="18">
        <f>TRUNC((H103*$K$802),2)</f>
        <v>2.77</v>
      </c>
      <c r="J103" s="18">
        <f>TRUNC((H103+I103)*$K$803,2)</f>
        <v>0</v>
      </c>
      <c r="K103" s="18">
        <f>TRUNC((H103*(1+$K$802))-(H103*(1+$K$802)*$K$803),2)</f>
        <v>13.35</v>
      </c>
      <c r="L103" s="15">
        <f t="shared" ref="L103:L106" si="19">TRUNC(K103*E103,2)</f>
        <v>1068</v>
      </c>
    </row>
    <row r="104" spans="1:12" ht="39.6" x14ac:dyDescent="0.25">
      <c r="A104" s="12">
        <v>1602</v>
      </c>
      <c r="B104" s="13" t="s">
        <v>226</v>
      </c>
      <c r="C104" s="14" t="s">
        <v>227</v>
      </c>
      <c r="D104" s="15" t="s">
        <v>196</v>
      </c>
      <c r="E104" s="19">
        <v>30</v>
      </c>
      <c r="F104" s="17">
        <v>10.57</v>
      </c>
      <c r="G104" s="17">
        <v>4.24</v>
      </c>
      <c r="H104" s="17">
        <f t="shared" si="18"/>
        <v>14.81</v>
      </c>
      <c r="I104" s="18">
        <f>TRUNC((H104*$K$802),2)</f>
        <v>3.88</v>
      </c>
      <c r="J104" s="18">
        <f>TRUNC((H104+I104)*$K$803,2)</f>
        <v>0</v>
      </c>
      <c r="K104" s="18">
        <f>TRUNC((H104*(1+$K$802))-(H104*(1+$K$802)*$K$803),2)</f>
        <v>18.690000000000001</v>
      </c>
      <c r="L104" s="15">
        <f t="shared" si="19"/>
        <v>560.70000000000005</v>
      </c>
    </row>
    <row r="105" spans="1:12" ht="39.6" x14ac:dyDescent="0.25">
      <c r="A105" s="12">
        <v>1603</v>
      </c>
      <c r="B105" s="13" t="s">
        <v>228</v>
      </c>
      <c r="C105" s="14" t="s">
        <v>229</v>
      </c>
      <c r="D105" s="15" t="s">
        <v>46</v>
      </c>
      <c r="E105" s="19">
        <v>80</v>
      </c>
      <c r="F105" s="17">
        <v>49.55</v>
      </c>
      <c r="G105" s="17">
        <v>46.61</v>
      </c>
      <c r="H105" s="17">
        <f t="shared" si="18"/>
        <v>96.16</v>
      </c>
      <c r="I105" s="18">
        <f>TRUNC((H105*$K$802),2)</f>
        <v>25.23</v>
      </c>
      <c r="J105" s="18">
        <f>TRUNC((H105+I105)*$K$803,2)</f>
        <v>0</v>
      </c>
      <c r="K105" s="18">
        <f>TRUNC((H105*(1+$K$802))-(H105*(1+$K$802)*$K$803),2)</f>
        <v>121.39</v>
      </c>
      <c r="L105" s="15">
        <f t="shared" si="19"/>
        <v>9711.2000000000007</v>
      </c>
    </row>
    <row r="106" spans="1:12" ht="39.6" x14ac:dyDescent="0.25">
      <c r="A106" s="12">
        <v>1604</v>
      </c>
      <c r="B106" s="13" t="s">
        <v>230</v>
      </c>
      <c r="C106" s="14" t="s">
        <v>231</v>
      </c>
      <c r="D106" s="15" t="s">
        <v>196</v>
      </c>
      <c r="E106" s="19">
        <v>30</v>
      </c>
      <c r="F106" s="17">
        <v>10.61</v>
      </c>
      <c r="G106" s="17">
        <v>7.04</v>
      </c>
      <c r="H106" s="17">
        <f t="shared" si="18"/>
        <v>17.649999999999999</v>
      </c>
      <c r="I106" s="18">
        <f>TRUNC((H106*$K$802),2)</f>
        <v>4.63</v>
      </c>
      <c r="J106" s="18">
        <f>TRUNC((H106+I106)*$K$803,2)</f>
        <v>0</v>
      </c>
      <c r="K106" s="18">
        <f>TRUNC((H106*(1+$K$802))-(H106*(1+$K$802)*$K$803),2)</f>
        <v>22.28</v>
      </c>
      <c r="L106" s="15">
        <f t="shared" si="19"/>
        <v>668.4</v>
      </c>
    </row>
    <row r="107" spans="1:12" ht="13.2" x14ac:dyDescent="0.25">
      <c r="A107" s="8"/>
      <c r="B107" s="9"/>
      <c r="C107" s="10" t="s">
        <v>232</v>
      </c>
      <c r="D107" s="10"/>
      <c r="E107" s="10"/>
      <c r="F107" s="11"/>
      <c r="G107" s="11"/>
      <c r="H107" s="11"/>
      <c r="I107" s="11"/>
      <c r="J107" s="11"/>
      <c r="K107" s="11"/>
      <c r="L107" s="10"/>
    </row>
    <row r="108" spans="1:12" ht="39.6" x14ac:dyDescent="0.25">
      <c r="A108" s="12">
        <v>1605</v>
      </c>
      <c r="B108" s="13" t="s">
        <v>233</v>
      </c>
      <c r="C108" s="14" t="s">
        <v>234</v>
      </c>
      <c r="D108" s="15" t="s">
        <v>46</v>
      </c>
      <c r="E108" s="19">
        <v>20</v>
      </c>
      <c r="F108" s="17">
        <v>4.62</v>
      </c>
      <c r="G108" s="17">
        <v>9.61</v>
      </c>
      <c r="H108" s="17">
        <f t="shared" ref="H108:H126" si="20">TRUNC((G108+F108),2)</f>
        <v>14.23</v>
      </c>
      <c r="I108" s="18">
        <f t="shared" ref="I108:I126" si="21">TRUNC((H108*$K$802),2)</f>
        <v>3.73</v>
      </c>
      <c r="J108" s="18">
        <f t="shared" ref="J108:J126" si="22">TRUNC((H108+I108)*$K$803,2)</f>
        <v>0</v>
      </c>
      <c r="K108" s="18">
        <f t="shared" ref="K108:K126" si="23">TRUNC((H108*(1+$K$802))-(H108*(1+$K$802)*$K$803),2)</f>
        <v>17.96</v>
      </c>
      <c r="L108" s="15">
        <f t="shared" ref="L108:L126" si="24">TRUNC(K108*E108,2)</f>
        <v>359.2</v>
      </c>
    </row>
    <row r="109" spans="1:12" ht="66" x14ac:dyDescent="0.25">
      <c r="A109" s="12">
        <v>1606</v>
      </c>
      <c r="B109" s="13" t="s">
        <v>235</v>
      </c>
      <c r="C109" s="14" t="s">
        <v>236</v>
      </c>
      <c r="D109" s="15" t="s">
        <v>39</v>
      </c>
      <c r="E109" s="19">
        <v>100</v>
      </c>
      <c r="F109" s="17">
        <v>82.15</v>
      </c>
      <c r="G109" s="17">
        <v>89.56</v>
      </c>
      <c r="H109" s="17">
        <f t="shared" si="20"/>
        <v>171.71</v>
      </c>
      <c r="I109" s="18">
        <f t="shared" si="21"/>
        <v>45.05</v>
      </c>
      <c r="J109" s="18">
        <f t="shared" si="22"/>
        <v>0</v>
      </c>
      <c r="K109" s="18">
        <f t="shared" si="23"/>
        <v>216.76</v>
      </c>
      <c r="L109" s="15">
        <f t="shared" si="24"/>
        <v>21676</v>
      </c>
    </row>
    <row r="110" spans="1:12" ht="52.8" x14ac:dyDescent="0.25">
      <c r="A110" s="12">
        <v>1607</v>
      </c>
      <c r="B110" s="13" t="s">
        <v>237</v>
      </c>
      <c r="C110" s="14" t="s">
        <v>238</v>
      </c>
      <c r="D110" s="15" t="s">
        <v>39</v>
      </c>
      <c r="E110" s="19">
        <v>50</v>
      </c>
      <c r="F110" s="17">
        <v>60.84</v>
      </c>
      <c r="G110" s="17">
        <v>38.86</v>
      </c>
      <c r="H110" s="17">
        <f t="shared" si="20"/>
        <v>99.7</v>
      </c>
      <c r="I110" s="18">
        <f t="shared" si="21"/>
        <v>26.16</v>
      </c>
      <c r="J110" s="18">
        <f t="shared" si="22"/>
        <v>0</v>
      </c>
      <c r="K110" s="18">
        <f t="shared" si="23"/>
        <v>125.86</v>
      </c>
      <c r="L110" s="15">
        <f t="shared" si="24"/>
        <v>6293</v>
      </c>
    </row>
    <row r="111" spans="1:12" ht="39.6" x14ac:dyDescent="0.25">
      <c r="A111" s="12">
        <v>1608</v>
      </c>
      <c r="B111" s="13" t="s">
        <v>239</v>
      </c>
      <c r="C111" s="14" t="s">
        <v>240</v>
      </c>
      <c r="D111" s="15" t="s">
        <v>46</v>
      </c>
      <c r="E111" s="19">
        <v>200</v>
      </c>
      <c r="F111" s="17">
        <v>1.1299999999999999</v>
      </c>
      <c r="G111" s="17">
        <v>3.48</v>
      </c>
      <c r="H111" s="17">
        <f t="shared" si="20"/>
        <v>4.6100000000000003</v>
      </c>
      <c r="I111" s="18">
        <f t="shared" si="21"/>
        <v>1.2</v>
      </c>
      <c r="J111" s="18">
        <f t="shared" si="22"/>
        <v>0</v>
      </c>
      <c r="K111" s="18">
        <f t="shared" si="23"/>
        <v>5.81</v>
      </c>
      <c r="L111" s="15">
        <f t="shared" si="24"/>
        <v>1162</v>
      </c>
    </row>
    <row r="112" spans="1:12" ht="39.6" x14ac:dyDescent="0.25">
      <c r="A112" s="12">
        <v>1609</v>
      </c>
      <c r="B112" s="13" t="s">
        <v>241</v>
      </c>
      <c r="C112" s="14" t="s">
        <v>242</v>
      </c>
      <c r="D112" s="15" t="s">
        <v>25</v>
      </c>
      <c r="E112" s="19">
        <v>20</v>
      </c>
      <c r="F112" s="17">
        <v>11.57</v>
      </c>
      <c r="G112" s="17">
        <v>39.29</v>
      </c>
      <c r="H112" s="17">
        <f t="shared" si="20"/>
        <v>50.86</v>
      </c>
      <c r="I112" s="18">
        <f t="shared" si="21"/>
        <v>13.34</v>
      </c>
      <c r="J112" s="18">
        <f t="shared" si="22"/>
        <v>0</v>
      </c>
      <c r="K112" s="18">
        <f t="shared" si="23"/>
        <v>64.2</v>
      </c>
      <c r="L112" s="15">
        <f t="shared" si="24"/>
        <v>1284</v>
      </c>
    </row>
    <row r="113" spans="1:12" ht="39.6" x14ac:dyDescent="0.25">
      <c r="A113" s="12">
        <v>1610</v>
      </c>
      <c r="B113" s="13" t="s">
        <v>243</v>
      </c>
      <c r="C113" s="14" t="s">
        <v>244</v>
      </c>
      <c r="D113" s="15" t="s">
        <v>25</v>
      </c>
      <c r="E113" s="19">
        <v>10</v>
      </c>
      <c r="F113" s="17">
        <v>4.34</v>
      </c>
      <c r="G113" s="17">
        <v>14.74</v>
      </c>
      <c r="H113" s="17">
        <f t="shared" si="20"/>
        <v>19.079999999999998</v>
      </c>
      <c r="I113" s="18">
        <f t="shared" si="21"/>
        <v>5</v>
      </c>
      <c r="J113" s="18">
        <f t="shared" si="22"/>
        <v>0</v>
      </c>
      <c r="K113" s="18">
        <f t="shared" si="23"/>
        <v>24.08</v>
      </c>
      <c r="L113" s="15">
        <f t="shared" si="24"/>
        <v>240.8</v>
      </c>
    </row>
    <row r="114" spans="1:12" ht="39.6" x14ac:dyDescent="0.25">
      <c r="A114" s="12">
        <v>1611</v>
      </c>
      <c r="B114" s="13" t="s">
        <v>245</v>
      </c>
      <c r="C114" s="14" t="s">
        <v>246</v>
      </c>
      <c r="D114" s="15" t="s">
        <v>25</v>
      </c>
      <c r="E114" s="19">
        <v>20</v>
      </c>
      <c r="F114" s="17">
        <v>16.89</v>
      </c>
      <c r="G114" s="17">
        <v>57.39</v>
      </c>
      <c r="H114" s="17">
        <f t="shared" si="20"/>
        <v>74.28</v>
      </c>
      <c r="I114" s="18">
        <f t="shared" si="21"/>
        <v>19.489999999999998</v>
      </c>
      <c r="J114" s="18">
        <f t="shared" si="22"/>
        <v>0</v>
      </c>
      <c r="K114" s="18">
        <f t="shared" si="23"/>
        <v>93.77</v>
      </c>
      <c r="L114" s="15">
        <f t="shared" si="24"/>
        <v>1875.4</v>
      </c>
    </row>
    <row r="115" spans="1:12" ht="26.4" x14ac:dyDescent="0.25">
      <c r="A115" s="12">
        <v>1612</v>
      </c>
      <c r="B115" s="13" t="s">
        <v>247</v>
      </c>
      <c r="C115" s="14" t="s">
        <v>248</v>
      </c>
      <c r="D115" s="15" t="s">
        <v>25</v>
      </c>
      <c r="E115" s="16">
        <v>100</v>
      </c>
      <c r="F115" s="17">
        <v>1.68</v>
      </c>
      <c r="G115" s="17">
        <v>5.36</v>
      </c>
      <c r="H115" s="17">
        <f t="shared" si="20"/>
        <v>7.04</v>
      </c>
      <c r="I115" s="18">
        <f t="shared" si="21"/>
        <v>1.84</v>
      </c>
      <c r="J115" s="18">
        <f t="shared" si="22"/>
        <v>0</v>
      </c>
      <c r="K115" s="18">
        <f t="shared" si="23"/>
        <v>8.8800000000000008</v>
      </c>
      <c r="L115" s="15">
        <f t="shared" si="24"/>
        <v>888</v>
      </c>
    </row>
    <row r="116" spans="1:12" ht="39.6" x14ac:dyDescent="0.25">
      <c r="A116" s="12">
        <v>1613</v>
      </c>
      <c r="B116" s="13" t="s">
        <v>249</v>
      </c>
      <c r="C116" s="14" t="s">
        <v>250</v>
      </c>
      <c r="D116" s="15" t="s">
        <v>25</v>
      </c>
      <c r="E116" s="19">
        <v>4</v>
      </c>
      <c r="F116" s="17">
        <v>3.83</v>
      </c>
      <c r="G116" s="17">
        <v>12.23</v>
      </c>
      <c r="H116" s="17">
        <f t="shared" si="20"/>
        <v>16.059999999999999</v>
      </c>
      <c r="I116" s="18">
        <f t="shared" si="21"/>
        <v>4.21</v>
      </c>
      <c r="J116" s="18">
        <f t="shared" si="22"/>
        <v>0</v>
      </c>
      <c r="K116" s="18">
        <f t="shared" si="23"/>
        <v>20.27</v>
      </c>
      <c r="L116" s="15">
        <f t="shared" si="24"/>
        <v>81.08</v>
      </c>
    </row>
    <row r="117" spans="1:12" ht="39.6" x14ac:dyDescent="0.25">
      <c r="A117" s="12">
        <v>1614</v>
      </c>
      <c r="B117" s="13" t="s">
        <v>251</v>
      </c>
      <c r="C117" s="14" t="s">
        <v>252</v>
      </c>
      <c r="D117" s="15" t="s">
        <v>25</v>
      </c>
      <c r="E117" s="19">
        <v>4</v>
      </c>
      <c r="F117" s="17">
        <v>10.93</v>
      </c>
      <c r="G117" s="17">
        <v>34.89</v>
      </c>
      <c r="H117" s="17">
        <f t="shared" si="20"/>
        <v>45.82</v>
      </c>
      <c r="I117" s="18">
        <f t="shared" si="21"/>
        <v>12.02</v>
      </c>
      <c r="J117" s="18">
        <f t="shared" si="22"/>
        <v>0</v>
      </c>
      <c r="K117" s="18">
        <f t="shared" si="23"/>
        <v>57.84</v>
      </c>
      <c r="L117" s="15">
        <f t="shared" si="24"/>
        <v>231.36</v>
      </c>
    </row>
    <row r="118" spans="1:12" ht="52.8" x14ac:dyDescent="0.25">
      <c r="A118" s="12">
        <v>1615</v>
      </c>
      <c r="B118" s="13" t="s">
        <v>253</v>
      </c>
      <c r="C118" s="14" t="s">
        <v>254</v>
      </c>
      <c r="D118" s="15" t="s">
        <v>46</v>
      </c>
      <c r="E118" s="19">
        <v>100</v>
      </c>
      <c r="F118" s="17">
        <v>9.26</v>
      </c>
      <c r="G118" s="17">
        <v>19.05</v>
      </c>
      <c r="H118" s="17">
        <f t="shared" si="20"/>
        <v>28.31</v>
      </c>
      <c r="I118" s="18">
        <f t="shared" si="21"/>
        <v>7.42</v>
      </c>
      <c r="J118" s="18">
        <f t="shared" si="22"/>
        <v>0</v>
      </c>
      <c r="K118" s="18">
        <f t="shared" si="23"/>
        <v>35.729999999999997</v>
      </c>
      <c r="L118" s="15">
        <f t="shared" si="24"/>
        <v>3573</v>
      </c>
    </row>
    <row r="119" spans="1:12" ht="26.4" x14ac:dyDescent="0.25">
      <c r="A119" s="12">
        <v>1616</v>
      </c>
      <c r="B119" s="13" t="s">
        <v>255</v>
      </c>
      <c r="C119" s="14" t="s">
        <v>256</v>
      </c>
      <c r="D119" s="15" t="s">
        <v>25</v>
      </c>
      <c r="E119" s="19">
        <v>20</v>
      </c>
      <c r="F119" s="17">
        <v>7.97</v>
      </c>
      <c r="G119" s="17">
        <v>8.85</v>
      </c>
      <c r="H119" s="17">
        <f t="shared" si="20"/>
        <v>16.82</v>
      </c>
      <c r="I119" s="18">
        <f t="shared" si="21"/>
        <v>4.41</v>
      </c>
      <c r="J119" s="18">
        <f t="shared" si="22"/>
        <v>0</v>
      </c>
      <c r="K119" s="18">
        <f t="shared" si="23"/>
        <v>21.23</v>
      </c>
      <c r="L119" s="15">
        <f t="shared" si="24"/>
        <v>424.6</v>
      </c>
    </row>
    <row r="120" spans="1:12" ht="52.8" x14ac:dyDescent="0.25">
      <c r="A120" s="12">
        <v>1617</v>
      </c>
      <c r="B120" s="13" t="s">
        <v>257</v>
      </c>
      <c r="C120" s="14" t="s">
        <v>258</v>
      </c>
      <c r="D120" s="15" t="s">
        <v>46</v>
      </c>
      <c r="E120" s="19">
        <v>50</v>
      </c>
      <c r="F120" s="17">
        <v>2.33</v>
      </c>
      <c r="G120" s="17">
        <v>7.92</v>
      </c>
      <c r="H120" s="17">
        <f t="shared" si="20"/>
        <v>10.25</v>
      </c>
      <c r="I120" s="18">
        <f t="shared" si="21"/>
        <v>2.68</v>
      </c>
      <c r="J120" s="18">
        <f t="shared" si="22"/>
        <v>0</v>
      </c>
      <c r="K120" s="18">
        <f t="shared" si="23"/>
        <v>12.93</v>
      </c>
      <c r="L120" s="15">
        <f t="shared" si="24"/>
        <v>646.5</v>
      </c>
    </row>
    <row r="121" spans="1:12" ht="39.6" x14ac:dyDescent="0.25">
      <c r="A121" s="12">
        <v>1618</v>
      </c>
      <c r="B121" s="13" t="s">
        <v>259</v>
      </c>
      <c r="C121" s="14" t="s">
        <v>260</v>
      </c>
      <c r="D121" s="15" t="s">
        <v>46</v>
      </c>
      <c r="E121" s="19">
        <v>50</v>
      </c>
      <c r="F121" s="17">
        <v>2.54</v>
      </c>
      <c r="G121" s="17">
        <v>8.09</v>
      </c>
      <c r="H121" s="17">
        <f t="shared" si="20"/>
        <v>10.63</v>
      </c>
      <c r="I121" s="18">
        <f t="shared" si="21"/>
        <v>2.78</v>
      </c>
      <c r="J121" s="18">
        <f t="shared" si="22"/>
        <v>0</v>
      </c>
      <c r="K121" s="18">
        <f t="shared" si="23"/>
        <v>13.41</v>
      </c>
      <c r="L121" s="15">
        <f t="shared" si="24"/>
        <v>670.5</v>
      </c>
    </row>
    <row r="122" spans="1:12" ht="52.8" x14ac:dyDescent="0.25">
      <c r="A122" s="12">
        <v>1619</v>
      </c>
      <c r="B122" s="13" t="s">
        <v>261</v>
      </c>
      <c r="C122" s="14" t="s">
        <v>262</v>
      </c>
      <c r="D122" s="15" t="s">
        <v>46</v>
      </c>
      <c r="E122" s="19">
        <v>100</v>
      </c>
      <c r="F122" s="17">
        <v>2.59</v>
      </c>
      <c r="G122" s="17">
        <v>8.8000000000000007</v>
      </c>
      <c r="H122" s="17">
        <f t="shared" si="20"/>
        <v>11.39</v>
      </c>
      <c r="I122" s="18">
        <f t="shared" si="21"/>
        <v>2.98</v>
      </c>
      <c r="J122" s="18">
        <f t="shared" si="22"/>
        <v>0</v>
      </c>
      <c r="K122" s="18">
        <f t="shared" si="23"/>
        <v>14.37</v>
      </c>
      <c r="L122" s="15">
        <f t="shared" si="24"/>
        <v>1437</v>
      </c>
    </row>
    <row r="123" spans="1:12" ht="52.8" x14ac:dyDescent="0.25">
      <c r="A123" s="12">
        <v>1620</v>
      </c>
      <c r="B123" s="13" t="s">
        <v>263</v>
      </c>
      <c r="C123" s="14" t="s">
        <v>264</v>
      </c>
      <c r="D123" s="15" t="s">
        <v>46</v>
      </c>
      <c r="E123" s="19">
        <v>50</v>
      </c>
      <c r="F123" s="17">
        <v>6.11</v>
      </c>
      <c r="G123" s="17">
        <v>12.75</v>
      </c>
      <c r="H123" s="17">
        <f t="shared" si="20"/>
        <v>18.86</v>
      </c>
      <c r="I123" s="18">
        <f t="shared" si="21"/>
        <v>4.9400000000000004</v>
      </c>
      <c r="J123" s="18">
        <f t="shared" si="22"/>
        <v>0</v>
      </c>
      <c r="K123" s="18">
        <f t="shared" si="23"/>
        <v>23.8</v>
      </c>
      <c r="L123" s="15">
        <f t="shared" si="24"/>
        <v>1190</v>
      </c>
    </row>
    <row r="124" spans="1:12" ht="39.6" x14ac:dyDescent="0.25">
      <c r="A124" s="12">
        <v>1621</v>
      </c>
      <c r="B124" s="13" t="s">
        <v>265</v>
      </c>
      <c r="C124" s="14" t="s">
        <v>266</v>
      </c>
      <c r="D124" s="15" t="s">
        <v>46</v>
      </c>
      <c r="E124" s="19">
        <v>50</v>
      </c>
      <c r="F124" s="17">
        <v>6.42</v>
      </c>
      <c r="G124" s="17">
        <v>13.01</v>
      </c>
      <c r="H124" s="17">
        <f t="shared" si="20"/>
        <v>19.43</v>
      </c>
      <c r="I124" s="18">
        <f t="shared" si="21"/>
        <v>5.09</v>
      </c>
      <c r="J124" s="18">
        <f t="shared" si="22"/>
        <v>0</v>
      </c>
      <c r="K124" s="18">
        <f t="shared" si="23"/>
        <v>24.52</v>
      </c>
      <c r="L124" s="15">
        <f t="shared" si="24"/>
        <v>1226</v>
      </c>
    </row>
    <row r="125" spans="1:12" ht="39.6" x14ac:dyDescent="0.25">
      <c r="A125" s="12">
        <v>1622</v>
      </c>
      <c r="B125" s="13" t="s">
        <v>267</v>
      </c>
      <c r="C125" s="14" t="s">
        <v>268</v>
      </c>
      <c r="D125" s="15" t="s">
        <v>25</v>
      </c>
      <c r="E125" s="19">
        <v>20</v>
      </c>
      <c r="F125" s="17">
        <v>5.0199999999999996</v>
      </c>
      <c r="G125" s="17">
        <v>7.53</v>
      </c>
      <c r="H125" s="17">
        <f t="shared" si="20"/>
        <v>12.55</v>
      </c>
      <c r="I125" s="18">
        <f t="shared" si="21"/>
        <v>3.29</v>
      </c>
      <c r="J125" s="18">
        <f t="shared" si="22"/>
        <v>0</v>
      </c>
      <c r="K125" s="18">
        <f t="shared" si="23"/>
        <v>15.84</v>
      </c>
      <c r="L125" s="15">
        <f t="shared" si="24"/>
        <v>316.8</v>
      </c>
    </row>
    <row r="126" spans="1:12" ht="39.6" x14ac:dyDescent="0.25">
      <c r="A126" s="12">
        <v>1623</v>
      </c>
      <c r="B126" s="13" t="s">
        <v>269</v>
      </c>
      <c r="C126" s="14" t="s">
        <v>270</v>
      </c>
      <c r="D126" s="15" t="s">
        <v>25</v>
      </c>
      <c r="E126" s="19">
        <v>20</v>
      </c>
      <c r="F126" s="17">
        <v>13.27</v>
      </c>
      <c r="G126" s="17">
        <v>11.21</v>
      </c>
      <c r="H126" s="17">
        <f t="shared" si="20"/>
        <v>24.48</v>
      </c>
      <c r="I126" s="18">
        <f t="shared" si="21"/>
        <v>6.42</v>
      </c>
      <c r="J126" s="18">
        <f t="shared" si="22"/>
        <v>0</v>
      </c>
      <c r="K126" s="18">
        <f t="shared" si="23"/>
        <v>30.9</v>
      </c>
      <c r="L126" s="15">
        <f t="shared" si="24"/>
        <v>618</v>
      </c>
    </row>
    <row r="127" spans="1:12" ht="13.2" x14ac:dyDescent="0.25">
      <c r="A127" s="8"/>
      <c r="B127" s="9"/>
      <c r="C127" s="10" t="s">
        <v>271</v>
      </c>
      <c r="D127" s="10"/>
      <c r="E127" s="10"/>
      <c r="F127" s="11"/>
      <c r="G127" s="11"/>
      <c r="H127" s="11"/>
      <c r="I127" s="11"/>
      <c r="J127" s="11"/>
      <c r="K127" s="11"/>
      <c r="L127" s="10"/>
    </row>
    <row r="128" spans="1:12" ht="52.8" x14ac:dyDescent="0.25">
      <c r="A128" s="12">
        <v>1624</v>
      </c>
      <c r="B128" s="13" t="s">
        <v>272</v>
      </c>
      <c r="C128" s="14" t="s">
        <v>273</v>
      </c>
      <c r="D128" s="15" t="s">
        <v>39</v>
      </c>
      <c r="E128" s="16">
        <v>300</v>
      </c>
      <c r="F128" s="17">
        <v>82.99</v>
      </c>
      <c r="G128" s="17">
        <v>16.04</v>
      </c>
      <c r="H128" s="17">
        <f t="shared" ref="H128:H136" si="25">TRUNC((G128+F128),2)</f>
        <v>99.03</v>
      </c>
      <c r="I128" s="18">
        <f t="shared" ref="I128:I136" si="26">TRUNC((H128*$K$802),2)</f>
        <v>25.98</v>
      </c>
      <c r="J128" s="18">
        <f t="shared" ref="J128:J136" si="27">TRUNC((H128+I128)*$K$803,2)</f>
        <v>0</v>
      </c>
      <c r="K128" s="18">
        <f t="shared" ref="K128:K136" si="28">TRUNC((H128*(1+$K$802))-(H128*(1+$K$802)*$K$803),2)</f>
        <v>125.01</v>
      </c>
      <c r="L128" s="15">
        <f t="shared" ref="L128:L136" si="29">TRUNC(K128*E128,2)</f>
        <v>37503</v>
      </c>
    </row>
    <row r="129" spans="1:12" ht="66" x14ac:dyDescent="0.25">
      <c r="A129" s="12">
        <v>1625</v>
      </c>
      <c r="B129" s="13" t="s">
        <v>274</v>
      </c>
      <c r="C129" s="14" t="s">
        <v>275</v>
      </c>
      <c r="D129" s="15" t="s">
        <v>39</v>
      </c>
      <c r="E129" s="19">
        <v>125</v>
      </c>
      <c r="F129" s="17">
        <v>93.35</v>
      </c>
      <c r="G129" s="17">
        <v>18.28</v>
      </c>
      <c r="H129" s="17">
        <f t="shared" si="25"/>
        <v>111.63</v>
      </c>
      <c r="I129" s="18">
        <f t="shared" si="26"/>
        <v>29.29</v>
      </c>
      <c r="J129" s="18">
        <f t="shared" si="27"/>
        <v>0</v>
      </c>
      <c r="K129" s="18">
        <f t="shared" si="28"/>
        <v>140.91999999999999</v>
      </c>
      <c r="L129" s="15">
        <f t="shared" si="29"/>
        <v>17615</v>
      </c>
    </row>
    <row r="130" spans="1:12" ht="66" x14ac:dyDescent="0.25">
      <c r="A130" s="12">
        <v>1626</v>
      </c>
      <c r="B130" s="13" t="s">
        <v>276</v>
      </c>
      <c r="C130" s="14" t="s">
        <v>277</v>
      </c>
      <c r="D130" s="15" t="s">
        <v>39</v>
      </c>
      <c r="E130" s="19">
        <v>100</v>
      </c>
      <c r="F130" s="17">
        <v>143.55000000000001</v>
      </c>
      <c r="G130" s="17">
        <v>25.1</v>
      </c>
      <c r="H130" s="17">
        <f t="shared" si="25"/>
        <v>168.65</v>
      </c>
      <c r="I130" s="18">
        <f t="shared" si="26"/>
        <v>44.25</v>
      </c>
      <c r="J130" s="18">
        <f t="shared" si="27"/>
        <v>0</v>
      </c>
      <c r="K130" s="18">
        <f t="shared" si="28"/>
        <v>212.9</v>
      </c>
      <c r="L130" s="15">
        <f t="shared" si="29"/>
        <v>21290</v>
      </c>
    </row>
    <row r="131" spans="1:12" ht="52.8" x14ac:dyDescent="0.25">
      <c r="A131" s="12">
        <v>1627</v>
      </c>
      <c r="B131" s="13" t="s">
        <v>278</v>
      </c>
      <c r="C131" s="14" t="s">
        <v>279</v>
      </c>
      <c r="D131" s="15" t="s">
        <v>39</v>
      </c>
      <c r="E131" s="19">
        <v>30</v>
      </c>
      <c r="F131" s="17">
        <v>55.83</v>
      </c>
      <c r="G131" s="17">
        <v>10.55</v>
      </c>
      <c r="H131" s="17">
        <f t="shared" si="25"/>
        <v>66.38</v>
      </c>
      <c r="I131" s="18">
        <f t="shared" si="26"/>
        <v>17.41</v>
      </c>
      <c r="J131" s="18">
        <f t="shared" si="27"/>
        <v>0</v>
      </c>
      <c r="K131" s="18">
        <f t="shared" si="28"/>
        <v>83.79</v>
      </c>
      <c r="L131" s="15">
        <f t="shared" si="29"/>
        <v>2513.6999999999998</v>
      </c>
    </row>
    <row r="132" spans="1:12" ht="26.4" x14ac:dyDescent="0.25">
      <c r="A132" s="12">
        <v>1628</v>
      </c>
      <c r="B132" s="13" t="s">
        <v>280</v>
      </c>
      <c r="C132" s="14" t="s">
        <v>281</v>
      </c>
      <c r="D132" s="15" t="s">
        <v>46</v>
      </c>
      <c r="E132" s="19">
        <v>50</v>
      </c>
      <c r="F132" s="17">
        <v>10.16</v>
      </c>
      <c r="G132" s="17">
        <v>2.0299999999999998</v>
      </c>
      <c r="H132" s="17">
        <f t="shared" si="25"/>
        <v>12.19</v>
      </c>
      <c r="I132" s="18">
        <f t="shared" si="26"/>
        <v>3.19</v>
      </c>
      <c r="J132" s="18">
        <f t="shared" si="27"/>
        <v>0</v>
      </c>
      <c r="K132" s="18">
        <f t="shared" si="28"/>
        <v>15.38</v>
      </c>
      <c r="L132" s="15">
        <f t="shared" si="29"/>
        <v>769</v>
      </c>
    </row>
    <row r="133" spans="1:12" ht="26.4" x14ac:dyDescent="0.25">
      <c r="A133" s="12">
        <v>1629</v>
      </c>
      <c r="B133" s="13" t="s">
        <v>282</v>
      </c>
      <c r="C133" s="14" t="s">
        <v>283</v>
      </c>
      <c r="D133" s="15" t="s">
        <v>46</v>
      </c>
      <c r="E133" s="19">
        <v>100</v>
      </c>
      <c r="F133" s="17">
        <v>29.69</v>
      </c>
      <c r="G133" s="17">
        <v>2.52</v>
      </c>
      <c r="H133" s="17">
        <f t="shared" si="25"/>
        <v>32.21</v>
      </c>
      <c r="I133" s="18">
        <f t="shared" si="26"/>
        <v>8.4499999999999993</v>
      </c>
      <c r="J133" s="18">
        <f t="shared" si="27"/>
        <v>0</v>
      </c>
      <c r="K133" s="18">
        <f t="shared" si="28"/>
        <v>40.659999999999997</v>
      </c>
      <c r="L133" s="15">
        <f t="shared" si="29"/>
        <v>4066</v>
      </c>
    </row>
    <row r="134" spans="1:12" ht="52.8" x14ac:dyDescent="0.25">
      <c r="A134" s="12">
        <v>1630</v>
      </c>
      <c r="B134" s="13" t="s">
        <v>284</v>
      </c>
      <c r="C134" s="14" t="s">
        <v>285</v>
      </c>
      <c r="D134" s="15" t="s">
        <v>39</v>
      </c>
      <c r="E134" s="16">
        <v>80</v>
      </c>
      <c r="F134" s="17">
        <v>98.55</v>
      </c>
      <c r="G134" s="17">
        <v>16.04</v>
      </c>
      <c r="H134" s="17">
        <f t="shared" si="25"/>
        <v>114.59</v>
      </c>
      <c r="I134" s="18">
        <f t="shared" si="26"/>
        <v>30.06</v>
      </c>
      <c r="J134" s="18">
        <f t="shared" si="27"/>
        <v>0</v>
      </c>
      <c r="K134" s="18">
        <f t="shared" si="28"/>
        <v>144.65</v>
      </c>
      <c r="L134" s="15">
        <f t="shared" si="29"/>
        <v>11572</v>
      </c>
    </row>
    <row r="135" spans="1:12" ht="52.8" x14ac:dyDescent="0.25">
      <c r="A135" s="12">
        <v>1631</v>
      </c>
      <c r="B135" s="13" t="s">
        <v>286</v>
      </c>
      <c r="C135" s="14" t="s">
        <v>287</v>
      </c>
      <c r="D135" s="15" t="s">
        <v>39</v>
      </c>
      <c r="E135" s="19">
        <v>40</v>
      </c>
      <c r="F135" s="17">
        <v>160.72999999999999</v>
      </c>
      <c r="G135" s="17">
        <v>24.61</v>
      </c>
      <c r="H135" s="17">
        <f t="shared" si="25"/>
        <v>185.34</v>
      </c>
      <c r="I135" s="18">
        <f t="shared" si="26"/>
        <v>48.63</v>
      </c>
      <c r="J135" s="18">
        <f t="shared" si="27"/>
        <v>0</v>
      </c>
      <c r="K135" s="18">
        <f t="shared" si="28"/>
        <v>233.97</v>
      </c>
      <c r="L135" s="15">
        <f t="shared" si="29"/>
        <v>9358.7999999999993</v>
      </c>
    </row>
    <row r="136" spans="1:12" ht="52.8" x14ac:dyDescent="0.25">
      <c r="A136" s="12">
        <v>1632</v>
      </c>
      <c r="B136" s="13" t="s">
        <v>288</v>
      </c>
      <c r="C136" s="14" t="s">
        <v>289</v>
      </c>
      <c r="D136" s="15" t="s">
        <v>39</v>
      </c>
      <c r="E136" s="19">
        <v>30</v>
      </c>
      <c r="F136" s="17">
        <v>142.87</v>
      </c>
      <c r="G136" s="17">
        <v>125.09</v>
      </c>
      <c r="H136" s="17">
        <f t="shared" si="25"/>
        <v>267.95999999999998</v>
      </c>
      <c r="I136" s="18">
        <f t="shared" si="26"/>
        <v>70.31</v>
      </c>
      <c r="J136" s="18">
        <f t="shared" si="27"/>
        <v>0</v>
      </c>
      <c r="K136" s="18">
        <f t="shared" si="28"/>
        <v>338.27</v>
      </c>
      <c r="L136" s="15">
        <f t="shared" si="29"/>
        <v>10148.1</v>
      </c>
    </row>
    <row r="137" spans="1:12" ht="26.4" x14ac:dyDescent="0.25">
      <c r="A137" s="8"/>
      <c r="B137" s="9"/>
      <c r="C137" s="10" t="s">
        <v>290</v>
      </c>
      <c r="D137" s="10"/>
      <c r="E137" s="10"/>
      <c r="F137" s="11"/>
      <c r="G137" s="11"/>
      <c r="H137" s="11"/>
      <c r="I137" s="11"/>
      <c r="J137" s="11"/>
      <c r="K137" s="11"/>
      <c r="L137" s="10"/>
    </row>
    <row r="138" spans="1:12" ht="66" x14ac:dyDescent="0.25">
      <c r="A138" s="12">
        <v>1633</v>
      </c>
      <c r="B138" s="13" t="s">
        <v>291</v>
      </c>
      <c r="C138" s="14" t="s">
        <v>292</v>
      </c>
      <c r="D138" s="15" t="s">
        <v>39</v>
      </c>
      <c r="E138" s="16">
        <v>1000</v>
      </c>
      <c r="F138" s="17">
        <v>3.52</v>
      </c>
      <c r="G138" s="17">
        <v>6.33</v>
      </c>
      <c r="H138" s="17">
        <f t="shared" ref="H138:H140" si="30">TRUNC((G138+F138),2)</f>
        <v>9.85</v>
      </c>
      <c r="I138" s="18">
        <f>TRUNC((H138*$K$802),2)</f>
        <v>2.58</v>
      </c>
      <c r="J138" s="18">
        <f>TRUNC((H138+I138)*$K$803,2)</f>
        <v>0</v>
      </c>
      <c r="K138" s="18">
        <f>TRUNC((H138*(1+$K$802))-(H138*(1+$K$802)*$K$803),2)</f>
        <v>12.43</v>
      </c>
      <c r="L138" s="15">
        <f t="shared" ref="L138:L140" si="31">TRUNC(K138*E138,2)</f>
        <v>12430</v>
      </c>
    </row>
    <row r="139" spans="1:12" ht="92.4" x14ac:dyDescent="0.25">
      <c r="A139" s="12">
        <v>1634</v>
      </c>
      <c r="B139" s="13" t="s">
        <v>293</v>
      </c>
      <c r="C139" s="14" t="s">
        <v>294</v>
      </c>
      <c r="D139" s="15" t="s">
        <v>39</v>
      </c>
      <c r="E139" s="16">
        <v>300</v>
      </c>
      <c r="F139" s="17">
        <v>19.12</v>
      </c>
      <c r="G139" s="17">
        <v>20.02</v>
      </c>
      <c r="H139" s="17">
        <f t="shared" si="30"/>
        <v>39.14</v>
      </c>
      <c r="I139" s="18">
        <f>TRUNC((H139*$K$802),2)</f>
        <v>10.27</v>
      </c>
      <c r="J139" s="18">
        <f>TRUNC((H139+I139)*$K$803,2)</f>
        <v>0</v>
      </c>
      <c r="K139" s="18">
        <f>TRUNC((H139*(1+$K$802))-(H139*(1+$K$802)*$K$803),2)</f>
        <v>49.41</v>
      </c>
      <c r="L139" s="15">
        <f t="shared" si="31"/>
        <v>14823</v>
      </c>
    </row>
    <row r="140" spans="1:12" ht="66" x14ac:dyDescent="0.25">
      <c r="A140" s="12">
        <v>1635</v>
      </c>
      <c r="B140" s="13" t="s">
        <v>295</v>
      </c>
      <c r="C140" s="14" t="s">
        <v>296</v>
      </c>
      <c r="D140" s="15" t="s">
        <v>39</v>
      </c>
      <c r="E140" s="16">
        <v>800</v>
      </c>
      <c r="F140" s="17">
        <v>26.61</v>
      </c>
      <c r="G140" s="17">
        <v>32.119999999999997</v>
      </c>
      <c r="H140" s="17">
        <f t="shared" si="30"/>
        <v>58.73</v>
      </c>
      <c r="I140" s="18">
        <f>TRUNC((H140*$K$802),2)</f>
        <v>15.41</v>
      </c>
      <c r="J140" s="18">
        <f>TRUNC((H140+I140)*$K$803,2)</f>
        <v>0</v>
      </c>
      <c r="K140" s="18">
        <f>TRUNC((H140*(1+$K$802))-(H140*(1+$K$802)*$K$803),2)</f>
        <v>74.14</v>
      </c>
      <c r="L140" s="15">
        <f t="shared" si="31"/>
        <v>59312</v>
      </c>
    </row>
    <row r="141" spans="1:12" ht="13.2" x14ac:dyDescent="0.25">
      <c r="A141" s="8"/>
      <c r="B141" s="9"/>
      <c r="C141" s="10" t="s">
        <v>297</v>
      </c>
      <c r="D141" s="10"/>
      <c r="E141" s="10"/>
      <c r="F141" s="11"/>
      <c r="G141" s="11"/>
      <c r="H141" s="11"/>
      <c r="I141" s="11"/>
      <c r="J141" s="11"/>
      <c r="K141" s="11"/>
      <c r="L141" s="10"/>
    </row>
    <row r="142" spans="1:12" ht="39.6" x14ac:dyDescent="0.25">
      <c r="A142" s="12">
        <v>1636</v>
      </c>
      <c r="B142" s="13" t="s">
        <v>298</v>
      </c>
      <c r="C142" s="14" t="s">
        <v>299</v>
      </c>
      <c r="D142" s="15" t="s">
        <v>46</v>
      </c>
      <c r="E142" s="19">
        <v>300</v>
      </c>
      <c r="F142" s="17">
        <v>5.5</v>
      </c>
      <c r="G142" s="17">
        <v>2.56</v>
      </c>
      <c r="H142" s="17">
        <f t="shared" ref="H142:H148" si="32">TRUNC((G142+F142),2)</f>
        <v>8.06</v>
      </c>
      <c r="I142" s="18">
        <f t="shared" ref="I142:I148" si="33">TRUNC((H142*$K$802),2)</f>
        <v>2.11</v>
      </c>
      <c r="J142" s="18">
        <f t="shared" ref="J142:J148" si="34">TRUNC((H142+I142)*$K$803,2)</f>
        <v>0</v>
      </c>
      <c r="K142" s="18">
        <f t="shared" ref="K142:K148" si="35">TRUNC((H142*(1+$K$802))-(H142*(1+$K$802)*$K$803),2)</f>
        <v>10.17</v>
      </c>
      <c r="L142" s="15">
        <f t="shared" ref="L142:L148" si="36">TRUNC(K142*E142,2)</f>
        <v>3051</v>
      </c>
    </row>
    <row r="143" spans="1:12" ht="52.8" x14ac:dyDescent="0.25">
      <c r="A143" s="12">
        <v>1637</v>
      </c>
      <c r="B143" s="13" t="s">
        <v>300</v>
      </c>
      <c r="C143" s="14" t="s">
        <v>301</v>
      </c>
      <c r="D143" s="15" t="s">
        <v>39</v>
      </c>
      <c r="E143" s="19">
        <v>35</v>
      </c>
      <c r="F143" s="17">
        <v>48.51</v>
      </c>
      <c r="G143" s="17">
        <v>22.52</v>
      </c>
      <c r="H143" s="17">
        <f t="shared" si="32"/>
        <v>71.03</v>
      </c>
      <c r="I143" s="18">
        <f t="shared" si="33"/>
        <v>18.63</v>
      </c>
      <c r="J143" s="18">
        <f t="shared" si="34"/>
        <v>0</v>
      </c>
      <c r="K143" s="18">
        <f t="shared" si="35"/>
        <v>89.66</v>
      </c>
      <c r="L143" s="15">
        <f t="shared" si="36"/>
        <v>3138.1</v>
      </c>
    </row>
    <row r="144" spans="1:12" ht="52.8" x14ac:dyDescent="0.25">
      <c r="A144" s="12">
        <v>1638</v>
      </c>
      <c r="B144" s="13" t="s">
        <v>302</v>
      </c>
      <c r="C144" s="14" t="s">
        <v>303</v>
      </c>
      <c r="D144" s="15" t="s">
        <v>39</v>
      </c>
      <c r="E144" s="16">
        <v>80</v>
      </c>
      <c r="F144" s="17">
        <v>45.92</v>
      </c>
      <c r="G144" s="17">
        <v>16.28</v>
      </c>
      <c r="H144" s="17">
        <f t="shared" si="32"/>
        <v>62.2</v>
      </c>
      <c r="I144" s="18">
        <f t="shared" si="33"/>
        <v>16.32</v>
      </c>
      <c r="J144" s="18">
        <f t="shared" si="34"/>
        <v>0</v>
      </c>
      <c r="K144" s="18">
        <f t="shared" si="35"/>
        <v>78.52</v>
      </c>
      <c r="L144" s="15">
        <f t="shared" si="36"/>
        <v>6281.6</v>
      </c>
    </row>
    <row r="145" spans="1:12" ht="52.8" x14ac:dyDescent="0.25">
      <c r="A145" s="12">
        <v>1639</v>
      </c>
      <c r="B145" s="13" t="s">
        <v>304</v>
      </c>
      <c r="C145" s="14" t="s">
        <v>305</v>
      </c>
      <c r="D145" s="15" t="s">
        <v>39</v>
      </c>
      <c r="E145" s="16">
        <v>500</v>
      </c>
      <c r="F145" s="17">
        <v>43.55</v>
      </c>
      <c r="G145" s="17">
        <v>9.2100000000000009</v>
      </c>
      <c r="H145" s="17">
        <f t="shared" si="32"/>
        <v>52.76</v>
      </c>
      <c r="I145" s="18">
        <f t="shared" si="33"/>
        <v>13.84</v>
      </c>
      <c r="J145" s="18">
        <f t="shared" si="34"/>
        <v>0</v>
      </c>
      <c r="K145" s="18">
        <f t="shared" si="35"/>
        <v>66.599999999999994</v>
      </c>
      <c r="L145" s="15">
        <f t="shared" si="36"/>
        <v>33300</v>
      </c>
    </row>
    <row r="146" spans="1:12" ht="52.8" x14ac:dyDescent="0.25">
      <c r="A146" s="12">
        <v>1640</v>
      </c>
      <c r="B146" s="13" t="s">
        <v>306</v>
      </c>
      <c r="C146" s="14" t="s">
        <v>307</v>
      </c>
      <c r="D146" s="15" t="s">
        <v>39</v>
      </c>
      <c r="E146" s="16">
        <v>350</v>
      </c>
      <c r="F146" s="17">
        <v>67.13</v>
      </c>
      <c r="G146" s="17">
        <v>25.45</v>
      </c>
      <c r="H146" s="17">
        <f t="shared" si="32"/>
        <v>92.58</v>
      </c>
      <c r="I146" s="18">
        <f t="shared" si="33"/>
        <v>24.29</v>
      </c>
      <c r="J146" s="18">
        <f t="shared" si="34"/>
        <v>0</v>
      </c>
      <c r="K146" s="18">
        <f t="shared" si="35"/>
        <v>116.87</v>
      </c>
      <c r="L146" s="15">
        <f t="shared" si="36"/>
        <v>40904.5</v>
      </c>
    </row>
    <row r="147" spans="1:12" ht="26.4" x14ac:dyDescent="0.25">
      <c r="A147" s="12">
        <v>1641</v>
      </c>
      <c r="B147" s="13" t="s">
        <v>308</v>
      </c>
      <c r="C147" s="14" t="s">
        <v>309</v>
      </c>
      <c r="D147" s="15" t="s">
        <v>46</v>
      </c>
      <c r="E147" s="19">
        <v>30</v>
      </c>
      <c r="F147" s="17">
        <v>104.54</v>
      </c>
      <c r="G147" s="17">
        <v>22.56</v>
      </c>
      <c r="H147" s="17">
        <f t="shared" si="32"/>
        <v>127.1</v>
      </c>
      <c r="I147" s="18">
        <f t="shared" si="33"/>
        <v>33.35</v>
      </c>
      <c r="J147" s="18">
        <f t="shared" si="34"/>
        <v>0</v>
      </c>
      <c r="K147" s="18">
        <f t="shared" si="35"/>
        <v>160.44999999999999</v>
      </c>
      <c r="L147" s="15">
        <f t="shared" si="36"/>
        <v>4813.5</v>
      </c>
    </row>
    <row r="148" spans="1:12" ht="52.8" x14ac:dyDescent="0.25">
      <c r="A148" s="12">
        <v>1642</v>
      </c>
      <c r="B148" s="13" t="s">
        <v>310</v>
      </c>
      <c r="C148" s="14" t="s">
        <v>311</v>
      </c>
      <c r="D148" s="15" t="s">
        <v>39</v>
      </c>
      <c r="E148" s="16">
        <v>20</v>
      </c>
      <c r="F148" s="17">
        <v>237.28</v>
      </c>
      <c r="G148" s="17">
        <v>43.36</v>
      </c>
      <c r="H148" s="17">
        <f t="shared" si="32"/>
        <v>280.64</v>
      </c>
      <c r="I148" s="18">
        <f t="shared" si="33"/>
        <v>73.63</v>
      </c>
      <c r="J148" s="18">
        <f t="shared" si="34"/>
        <v>0</v>
      </c>
      <c r="K148" s="18">
        <f t="shared" si="35"/>
        <v>354.27</v>
      </c>
      <c r="L148" s="15">
        <f t="shared" si="36"/>
        <v>7085.4</v>
      </c>
    </row>
    <row r="149" spans="1:12" ht="13.2" x14ac:dyDescent="0.25">
      <c r="A149" s="8"/>
      <c r="B149" s="9"/>
      <c r="C149" s="10" t="s">
        <v>312</v>
      </c>
      <c r="D149" s="10"/>
      <c r="E149" s="10"/>
      <c r="F149" s="11"/>
      <c r="G149" s="11"/>
      <c r="H149" s="11"/>
      <c r="I149" s="11"/>
      <c r="J149" s="11"/>
      <c r="K149" s="11"/>
      <c r="L149" s="10"/>
    </row>
    <row r="150" spans="1:12" ht="39.6" x14ac:dyDescent="0.25">
      <c r="A150" s="12">
        <v>1643</v>
      </c>
      <c r="B150" s="13" t="s">
        <v>313</v>
      </c>
      <c r="C150" s="14" t="s">
        <v>314</v>
      </c>
      <c r="D150" s="15" t="s">
        <v>39</v>
      </c>
      <c r="E150" s="16">
        <v>50</v>
      </c>
      <c r="F150" s="17">
        <v>62.2</v>
      </c>
      <c r="G150" s="17">
        <v>21.04</v>
      </c>
      <c r="H150" s="17">
        <f t="shared" ref="H150:H156" si="37">TRUNC((G150+F150),2)</f>
        <v>83.24</v>
      </c>
      <c r="I150" s="18">
        <f t="shared" ref="I150:I156" si="38">TRUNC((H150*$K$802),2)</f>
        <v>21.84</v>
      </c>
      <c r="J150" s="18">
        <f t="shared" ref="J150:J156" si="39">TRUNC((H150+I150)*$K$803,2)</f>
        <v>0</v>
      </c>
      <c r="K150" s="18">
        <f t="shared" ref="K150:K156" si="40">TRUNC((H150*(1+$K$802))-(H150*(1+$K$802)*$K$803),2)</f>
        <v>105.08</v>
      </c>
      <c r="L150" s="15">
        <f t="shared" ref="L150:L156" si="41">TRUNC(K150*E150,2)</f>
        <v>5254</v>
      </c>
    </row>
    <row r="151" spans="1:12" ht="66" x14ac:dyDescent="0.25">
      <c r="A151" s="12">
        <v>1644</v>
      </c>
      <c r="B151" s="13" t="s">
        <v>315</v>
      </c>
      <c r="C151" s="14" t="s">
        <v>316</v>
      </c>
      <c r="D151" s="15" t="s">
        <v>39</v>
      </c>
      <c r="E151" s="19">
        <v>500</v>
      </c>
      <c r="F151" s="17">
        <v>5.74</v>
      </c>
      <c r="G151" s="17">
        <v>7.07</v>
      </c>
      <c r="H151" s="17">
        <f t="shared" si="37"/>
        <v>12.81</v>
      </c>
      <c r="I151" s="18">
        <f t="shared" si="38"/>
        <v>3.36</v>
      </c>
      <c r="J151" s="18">
        <f t="shared" si="39"/>
        <v>0</v>
      </c>
      <c r="K151" s="18">
        <f t="shared" si="40"/>
        <v>16.170000000000002</v>
      </c>
      <c r="L151" s="15">
        <f t="shared" si="41"/>
        <v>8085</v>
      </c>
    </row>
    <row r="152" spans="1:12" ht="52.8" x14ac:dyDescent="0.25">
      <c r="A152" s="12">
        <v>1645</v>
      </c>
      <c r="B152" s="13" t="s">
        <v>317</v>
      </c>
      <c r="C152" s="14" t="s">
        <v>318</v>
      </c>
      <c r="D152" s="15" t="s">
        <v>39</v>
      </c>
      <c r="E152" s="16">
        <v>400</v>
      </c>
      <c r="F152" s="17">
        <v>27.33</v>
      </c>
      <c r="G152" s="17">
        <v>13.14</v>
      </c>
      <c r="H152" s="17">
        <f t="shared" si="37"/>
        <v>40.47</v>
      </c>
      <c r="I152" s="18">
        <f t="shared" si="38"/>
        <v>10.61</v>
      </c>
      <c r="J152" s="18">
        <f t="shared" si="39"/>
        <v>0</v>
      </c>
      <c r="K152" s="18">
        <f t="shared" si="40"/>
        <v>51.08</v>
      </c>
      <c r="L152" s="15">
        <f t="shared" si="41"/>
        <v>20432</v>
      </c>
    </row>
    <row r="153" spans="1:12" ht="26.4" x14ac:dyDescent="0.25">
      <c r="A153" s="12">
        <v>1646</v>
      </c>
      <c r="B153" s="13" t="s">
        <v>319</v>
      </c>
      <c r="C153" s="14" t="s">
        <v>320</v>
      </c>
      <c r="D153" s="15" t="s">
        <v>39</v>
      </c>
      <c r="E153" s="19">
        <v>200</v>
      </c>
      <c r="F153" s="17">
        <v>2.5</v>
      </c>
      <c r="G153" s="17">
        <v>7.3</v>
      </c>
      <c r="H153" s="17">
        <f t="shared" si="37"/>
        <v>9.8000000000000007</v>
      </c>
      <c r="I153" s="18">
        <f t="shared" si="38"/>
        <v>2.57</v>
      </c>
      <c r="J153" s="18">
        <f t="shared" si="39"/>
        <v>0</v>
      </c>
      <c r="K153" s="18">
        <f t="shared" si="40"/>
        <v>12.37</v>
      </c>
      <c r="L153" s="15">
        <f t="shared" si="41"/>
        <v>2474</v>
      </c>
    </row>
    <row r="154" spans="1:12" ht="66" x14ac:dyDescent="0.25">
      <c r="A154" s="12">
        <v>1647</v>
      </c>
      <c r="B154" s="13" t="s">
        <v>321</v>
      </c>
      <c r="C154" s="14" t="s">
        <v>322</v>
      </c>
      <c r="D154" s="15" t="s">
        <v>39</v>
      </c>
      <c r="E154" s="16">
        <v>200</v>
      </c>
      <c r="F154" s="17">
        <v>112.42</v>
      </c>
      <c r="G154" s="17">
        <v>0</v>
      </c>
      <c r="H154" s="17">
        <f t="shared" si="37"/>
        <v>112.42</v>
      </c>
      <c r="I154" s="18">
        <f t="shared" si="38"/>
        <v>29.49</v>
      </c>
      <c r="J154" s="18">
        <f t="shared" si="39"/>
        <v>0</v>
      </c>
      <c r="K154" s="18">
        <f t="shared" si="40"/>
        <v>141.91</v>
      </c>
      <c r="L154" s="15">
        <f t="shared" si="41"/>
        <v>28382</v>
      </c>
    </row>
    <row r="155" spans="1:12" ht="26.4" x14ac:dyDescent="0.25">
      <c r="A155" s="12">
        <v>1648</v>
      </c>
      <c r="B155" s="13" t="s">
        <v>323</v>
      </c>
      <c r="C155" s="14" t="s">
        <v>324</v>
      </c>
      <c r="D155" s="15" t="s">
        <v>46</v>
      </c>
      <c r="E155" s="19">
        <v>250</v>
      </c>
      <c r="F155" s="17">
        <v>8.58</v>
      </c>
      <c r="G155" s="17">
        <v>5.13</v>
      </c>
      <c r="H155" s="17">
        <f t="shared" si="37"/>
        <v>13.71</v>
      </c>
      <c r="I155" s="18">
        <f t="shared" si="38"/>
        <v>3.59</v>
      </c>
      <c r="J155" s="18">
        <f t="shared" si="39"/>
        <v>0</v>
      </c>
      <c r="K155" s="18">
        <f t="shared" si="40"/>
        <v>17.3</v>
      </c>
      <c r="L155" s="15">
        <f t="shared" si="41"/>
        <v>4325</v>
      </c>
    </row>
    <row r="156" spans="1:12" ht="39.6" x14ac:dyDescent="0.25">
      <c r="A156" s="12">
        <v>1649</v>
      </c>
      <c r="B156" s="13" t="s">
        <v>325</v>
      </c>
      <c r="C156" s="14" t="s">
        <v>326</v>
      </c>
      <c r="D156" s="15" t="s">
        <v>39</v>
      </c>
      <c r="E156" s="16">
        <v>250</v>
      </c>
      <c r="F156" s="17">
        <v>125.67</v>
      </c>
      <c r="G156" s="17">
        <v>0</v>
      </c>
      <c r="H156" s="17">
        <f t="shared" si="37"/>
        <v>125.67</v>
      </c>
      <c r="I156" s="18">
        <f t="shared" si="38"/>
        <v>32.97</v>
      </c>
      <c r="J156" s="18">
        <f t="shared" si="39"/>
        <v>0</v>
      </c>
      <c r="K156" s="18">
        <f t="shared" si="40"/>
        <v>158.63999999999999</v>
      </c>
      <c r="L156" s="15">
        <f t="shared" si="41"/>
        <v>39660</v>
      </c>
    </row>
    <row r="157" spans="1:12" ht="26.4" x14ac:dyDescent="0.25">
      <c r="A157" s="8"/>
      <c r="B157" s="9"/>
      <c r="C157" s="10" t="s">
        <v>327</v>
      </c>
      <c r="D157" s="10"/>
      <c r="E157" s="10"/>
      <c r="F157" s="11"/>
      <c r="G157" s="11"/>
      <c r="H157" s="11"/>
      <c r="I157" s="11"/>
      <c r="J157" s="11"/>
      <c r="K157" s="11"/>
      <c r="L157" s="10"/>
    </row>
    <row r="158" spans="1:12" ht="39.6" x14ac:dyDescent="0.25">
      <c r="A158" s="12">
        <v>1650</v>
      </c>
      <c r="B158" s="13" t="s">
        <v>328</v>
      </c>
      <c r="C158" s="14" t="s">
        <v>329</v>
      </c>
      <c r="D158" s="15" t="s">
        <v>50</v>
      </c>
      <c r="E158" s="19">
        <v>100</v>
      </c>
      <c r="F158" s="17">
        <v>32.909999999999997</v>
      </c>
      <c r="G158" s="17">
        <v>77.89</v>
      </c>
      <c r="H158" s="17">
        <f t="shared" ref="H158:H164" si="42">TRUNC((G158+F158),2)</f>
        <v>110.8</v>
      </c>
      <c r="I158" s="18">
        <f t="shared" ref="I158:I164" si="43">TRUNC((H158*$K$802),2)</f>
        <v>29.07</v>
      </c>
      <c r="J158" s="18">
        <f t="shared" ref="J158:J164" si="44">TRUNC((H158+I158)*$K$803,2)</f>
        <v>0</v>
      </c>
      <c r="K158" s="18">
        <f t="shared" ref="K158:K164" si="45">TRUNC((H158*(1+$K$802))-(H158*(1+$K$802)*$K$803),2)</f>
        <v>139.87</v>
      </c>
      <c r="L158" s="15">
        <f t="shared" ref="L158:L164" si="46">TRUNC(K158*E158,2)</f>
        <v>13987</v>
      </c>
    </row>
    <row r="159" spans="1:12" ht="52.8" x14ac:dyDescent="0.25">
      <c r="A159" s="12">
        <v>1651</v>
      </c>
      <c r="B159" s="13" t="s">
        <v>330</v>
      </c>
      <c r="C159" s="14" t="s">
        <v>331</v>
      </c>
      <c r="D159" s="15" t="s">
        <v>39</v>
      </c>
      <c r="E159" s="19">
        <v>400</v>
      </c>
      <c r="F159" s="17">
        <v>0.28000000000000003</v>
      </c>
      <c r="G159" s="17">
        <v>0.62</v>
      </c>
      <c r="H159" s="17">
        <f t="shared" si="42"/>
        <v>0.9</v>
      </c>
      <c r="I159" s="18">
        <f t="shared" si="43"/>
        <v>0.23</v>
      </c>
      <c r="J159" s="18">
        <f t="shared" si="44"/>
        <v>0</v>
      </c>
      <c r="K159" s="18">
        <f t="shared" si="45"/>
        <v>1.1299999999999999</v>
      </c>
      <c r="L159" s="15">
        <f t="shared" si="46"/>
        <v>452</v>
      </c>
    </row>
    <row r="160" spans="1:12" ht="26.4" x14ac:dyDescent="0.25">
      <c r="A160" s="12">
        <v>1652</v>
      </c>
      <c r="B160" s="13" t="s">
        <v>332</v>
      </c>
      <c r="C160" s="14" t="s">
        <v>333</v>
      </c>
      <c r="D160" s="15" t="s">
        <v>50</v>
      </c>
      <c r="E160" s="19">
        <v>50</v>
      </c>
      <c r="F160" s="17">
        <v>19.96</v>
      </c>
      <c r="G160" s="17">
        <v>47.22</v>
      </c>
      <c r="H160" s="17">
        <f t="shared" si="42"/>
        <v>67.180000000000007</v>
      </c>
      <c r="I160" s="18">
        <f t="shared" si="43"/>
        <v>17.62</v>
      </c>
      <c r="J160" s="18">
        <f t="shared" si="44"/>
        <v>0</v>
      </c>
      <c r="K160" s="18">
        <f t="shared" si="45"/>
        <v>84.8</v>
      </c>
      <c r="L160" s="15">
        <f t="shared" si="46"/>
        <v>4240</v>
      </c>
    </row>
    <row r="161" spans="1:12" ht="26.4" x14ac:dyDescent="0.25">
      <c r="A161" s="12">
        <v>1653</v>
      </c>
      <c r="B161" s="13" t="s">
        <v>334</v>
      </c>
      <c r="C161" s="14" t="s">
        <v>335</v>
      </c>
      <c r="D161" s="15" t="s">
        <v>50</v>
      </c>
      <c r="E161" s="19">
        <v>30</v>
      </c>
      <c r="F161" s="17">
        <v>63.1</v>
      </c>
      <c r="G161" s="17">
        <v>20.95</v>
      </c>
      <c r="H161" s="17">
        <f t="shared" si="42"/>
        <v>84.05</v>
      </c>
      <c r="I161" s="18">
        <f t="shared" si="43"/>
        <v>22.05</v>
      </c>
      <c r="J161" s="18">
        <f t="shared" si="44"/>
        <v>0</v>
      </c>
      <c r="K161" s="18">
        <f t="shared" si="45"/>
        <v>106.1</v>
      </c>
      <c r="L161" s="15">
        <f t="shared" si="46"/>
        <v>3183</v>
      </c>
    </row>
    <row r="162" spans="1:12" ht="26.4" x14ac:dyDescent="0.25">
      <c r="A162" s="12">
        <v>1654</v>
      </c>
      <c r="B162" s="13" t="s">
        <v>336</v>
      </c>
      <c r="C162" s="14" t="s">
        <v>337</v>
      </c>
      <c r="D162" s="15" t="s">
        <v>50</v>
      </c>
      <c r="E162" s="16">
        <v>80</v>
      </c>
      <c r="F162" s="17">
        <v>9.9</v>
      </c>
      <c r="G162" s="17">
        <v>17.5</v>
      </c>
      <c r="H162" s="17">
        <f t="shared" si="42"/>
        <v>27.4</v>
      </c>
      <c r="I162" s="18">
        <f t="shared" si="43"/>
        <v>7.18</v>
      </c>
      <c r="J162" s="18">
        <f t="shared" si="44"/>
        <v>0</v>
      </c>
      <c r="K162" s="18">
        <f t="shared" si="45"/>
        <v>34.58</v>
      </c>
      <c r="L162" s="15">
        <f t="shared" si="46"/>
        <v>2766.4</v>
      </c>
    </row>
    <row r="163" spans="1:12" ht="26.4" x14ac:dyDescent="0.25">
      <c r="A163" s="12">
        <v>1655</v>
      </c>
      <c r="B163" s="13" t="s">
        <v>338</v>
      </c>
      <c r="C163" s="14" t="s">
        <v>339</v>
      </c>
      <c r="D163" s="15" t="s">
        <v>50</v>
      </c>
      <c r="E163" s="19">
        <v>15</v>
      </c>
      <c r="F163" s="17">
        <v>164.29</v>
      </c>
      <c r="G163" s="17">
        <v>119.73</v>
      </c>
      <c r="H163" s="17">
        <f t="shared" si="42"/>
        <v>284.02</v>
      </c>
      <c r="I163" s="18">
        <f t="shared" si="43"/>
        <v>74.52</v>
      </c>
      <c r="J163" s="18">
        <f t="shared" si="44"/>
        <v>0</v>
      </c>
      <c r="K163" s="18">
        <f t="shared" si="45"/>
        <v>358.54</v>
      </c>
      <c r="L163" s="15">
        <f t="shared" si="46"/>
        <v>5378.1</v>
      </c>
    </row>
    <row r="164" spans="1:12" ht="39.6" x14ac:dyDescent="0.25">
      <c r="A164" s="12">
        <v>1656</v>
      </c>
      <c r="B164" s="13" t="s">
        <v>340</v>
      </c>
      <c r="C164" s="14" t="s">
        <v>341</v>
      </c>
      <c r="D164" s="15" t="s">
        <v>50</v>
      </c>
      <c r="E164" s="19">
        <v>15</v>
      </c>
      <c r="F164" s="17">
        <v>133.36000000000001</v>
      </c>
      <c r="G164" s="17">
        <v>146.88999999999999</v>
      </c>
      <c r="H164" s="17">
        <f t="shared" si="42"/>
        <v>280.25</v>
      </c>
      <c r="I164" s="18">
        <f t="shared" si="43"/>
        <v>73.53</v>
      </c>
      <c r="J164" s="18">
        <f t="shared" si="44"/>
        <v>0</v>
      </c>
      <c r="K164" s="18">
        <f t="shared" si="45"/>
        <v>353.78</v>
      </c>
      <c r="L164" s="15">
        <f t="shared" si="46"/>
        <v>5306.7</v>
      </c>
    </row>
    <row r="165" spans="1:12" ht="13.2" x14ac:dyDescent="0.25">
      <c r="A165" s="8"/>
      <c r="B165" s="9"/>
      <c r="C165" s="10" t="s">
        <v>342</v>
      </c>
      <c r="D165" s="10"/>
      <c r="E165" s="10"/>
      <c r="F165" s="11"/>
      <c r="G165" s="11"/>
      <c r="H165" s="11"/>
      <c r="I165" s="11"/>
      <c r="J165" s="11"/>
      <c r="K165" s="11"/>
      <c r="L165" s="10"/>
    </row>
    <row r="166" spans="1:12" ht="26.4" x14ac:dyDescent="0.25">
      <c r="A166" s="12">
        <v>1657</v>
      </c>
      <c r="B166" s="13" t="s">
        <v>343</v>
      </c>
      <c r="C166" s="14" t="s">
        <v>344</v>
      </c>
      <c r="D166" s="15" t="s">
        <v>39</v>
      </c>
      <c r="E166" s="19">
        <v>30</v>
      </c>
      <c r="F166" s="17">
        <v>9.5399999999999991</v>
      </c>
      <c r="G166" s="17">
        <v>14.99</v>
      </c>
      <c r="H166" s="17">
        <f t="shared" ref="H166:H173" si="47">TRUNC((G166+F166),2)</f>
        <v>24.53</v>
      </c>
      <c r="I166" s="18">
        <f t="shared" ref="I166:I173" si="48">TRUNC((H166*$K$802),2)</f>
        <v>6.43</v>
      </c>
      <c r="J166" s="18">
        <f t="shared" ref="J166:J173" si="49">TRUNC((H166+I166)*$K$803,2)</f>
        <v>0</v>
      </c>
      <c r="K166" s="18">
        <f t="shared" ref="K166:K173" si="50">TRUNC((H166*(1+$K$802))-(H166*(1+$K$802)*$K$803),2)</f>
        <v>30.96</v>
      </c>
      <c r="L166" s="15">
        <f t="shared" ref="L166:L173" si="51">TRUNC(K166*E166,2)</f>
        <v>928.8</v>
      </c>
    </row>
    <row r="167" spans="1:12" ht="26.4" x14ac:dyDescent="0.25">
      <c r="A167" s="12">
        <v>1658</v>
      </c>
      <c r="B167" s="13" t="s">
        <v>345</v>
      </c>
      <c r="C167" s="14" t="s">
        <v>346</v>
      </c>
      <c r="D167" s="15" t="s">
        <v>46</v>
      </c>
      <c r="E167" s="19">
        <v>60</v>
      </c>
      <c r="F167" s="17">
        <v>17.36</v>
      </c>
      <c r="G167" s="17">
        <v>14.26</v>
      </c>
      <c r="H167" s="17">
        <f t="shared" si="47"/>
        <v>31.62</v>
      </c>
      <c r="I167" s="18">
        <f t="shared" si="48"/>
        <v>8.2899999999999991</v>
      </c>
      <c r="J167" s="18">
        <f t="shared" si="49"/>
        <v>0</v>
      </c>
      <c r="K167" s="18">
        <f t="shared" si="50"/>
        <v>39.909999999999997</v>
      </c>
      <c r="L167" s="15">
        <f t="shared" si="51"/>
        <v>2394.6</v>
      </c>
    </row>
    <row r="168" spans="1:12" ht="26.4" x14ac:dyDescent="0.25">
      <c r="A168" s="12">
        <v>1659</v>
      </c>
      <c r="B168" s="13" t="s">
        <v>347</v>
      </c>
      <c r="C168" s="14" t="s">
        <v>348</v>
      </c>
      <c r="D168" s="15" t="s">
        <v>46</v>
      </c>
      <c r="E168" s="19">
        <v>50</v>
      </c>
      <c r="F168" s="17">
        <v>37.19</v>
      </c>
      <c r="G168" s="17">
        <v>9.5</v>
      </c>
      <c r="H168" s="17">
        <f t="shared" si="47"/>
        <v>46.69</v>
      </c>
      <c r="I168" s="18">
        <f t="shared" si="48"/>
        <v>12.25</v>
      </c>
      <c r="J168" s="18">
        <f t="shared" si="49"/>
        <v>0</v>
      </c>
      <c r="K168" s="18">
        <f t="shared" si="50"/>
        <v>58.94</v>
      </c>
      <c r="L168" s="15">
        <f t="shared" si="51"/>
        <v>2947</v>
      </c>
    </row>
    <row r="169" spans="1:12" ht="39.6" x14ac:dyDescent="0.25">
      <c r="A169" s="12">
        <v>1660</v>
      </c>
      <c r="B169" s="13" t="s">
        <v>349</v>
      </c>
      <c r="C169" s="14" t="s">
        <v>350</v>
      </c>
      <c r="D169" s="15" t="s">
        <v>39</v>
      </c>
      <c r="E169" s="19">
        <v>30</v>
      </c>
      <c r="F169" s="17">
        <v>81.400000000000006</v>
      </c>
      <c r="G169" s="17">
        <v>6.96</v>
      </c>
      <c r="H169" s="17">
        <f t="shared" si="47"/>
        <v>88.36</v>
      </c>
      <c r="I169" s="18">
        <f t="shared" si="48"/>
        <v>23.18</v>
      </c>
      <c r="J169" s="18">
        <f t="shared" si="49"/>
        <v>0</v>
      </c>
      <c r="K169" s="18">
        <f t="shared" si="50"/>
        <v>111.54</v>
      </c>
      <c r="L169" s="15">
        <f t="shared" si="51"/>
        <v>3346.2</v>
      </c>
    </row>
    <row r="170" spans="1:12" ht="26.4" x14ac:dyDescent="0.25">
      <c r="A170" s="12">
        <v>1661</v>
      </c>
      <c r="B170" s="13" t="s">
        <v>351</v>
      </c>
      <c r="C170" s="14" t="s">
        <v>352</v>
      </c>
      <c r="D170" s="15" t="s">
        <v>50</v>
      </c>
      <c r="E170" s="19">
        <v>1</v>
      </c>
      <c r="F170" s="17">
        <v>4182.4799999999996</v>
      </c>
      <c r="G170" s="17">
        <v>856.08</v>
      </c>
      <c r="H170" s="17">
        <f t="shared" si="47"/>
        <v>5038.5600000000004</v>
      </c>
      <c r="I170" s="18">
        <f t="shared" si="48"/>
        <v>1322.11</v>
      </c>
      <c r="J170" s="18">
        <f t="shared" si="49"/>
        <v>0</v>
      </c>
      <c r="K170" s="18">
        <f t="shared" si="50"/>
        <v>6360.67</v>
      </c>
      <c r="L170" s="15">
        <f t="shared" si="51"/>
        <v>6360.67</v>
      </c>
    </row>
    <row r="171" spans="1:12" ht="26.4" x14ac:dyDescent="0.25">
      <c r="A171" s="12">
        <v>1662</v>
      </c>
      <c r="B171" s="13" t="s">
        <v>353</v>
      </c>
      <c r="C171" s="14" t="s">
        <v>354</v>
      </c>
      <c r="D171" s="15" t="s">
        <v>50</v>
      </c>
      <c r="E171" s="19">
        <v>1</v>
      </c>
      <c r="F171" s="17">
        <v>0</v>
      </c>
      <c r="G171" s="17">
        <v>2990.22</v>
      </c>
      <c r="H171" s="17">
        <f t="shared" si="47"/>
        <v>2990.22</v>
      </c>
      <c r="I171" s="18">
        <f t="shared" si="48"/>
        <v>784.63</v>
      </c>
      <c r="J171" s="18">
        <f t="shared" si="49"/>
        <v>0</v>
      </c>
      <c r="K171" s="18">
        <f t="shared" si="50"/>
        <v>3774.85</v>
      </c>
      <c r="L171" s="15">
        <f t="shared" si="51"/>
        <v>3774.85</v>
      </c>
    </row>
    <row r="172" spans="1:12" ht="26.4" x14ac:dyDescent="0.25">
      <c r="A172" s="12">
        <v>1663</v>
      </c>
      <c r="B172" s="13" t="s">
        <v>355</v>
      </c>
      <c r="C172" s="14" t="s">
        <v>356</v>
      </c>
      <c r="D172" s="15" t="s">
        <v>39</v>
      </c>
      <c r="E172" s="16">
        <v>20</v>
      </c>
      <c r="F172" s="17">
        <v>376.07</v>
      </c>
      <c r="G172" s="17">
        <v>21.47</v>
      </c>
      <c r="H172" s="17">
        <f t="shared" si="47"/>
        <v>397.54</v>
      </c>
      <c r="I172" s="18">
        <f t="shared" si="48"/>
        <v>104.31</v>
      </c>
      <c r="J172" s="18">
        <f t="shared" si="49"/>
        <v>0</v>
      </c>
      <c r="K172" s="18">
        <f t="shared" si="50"/>
        <v>501.85</v>
      </c>
      <c r="L172" s="15">
        <f t="shared" si="51"/>
        <v>10037</v>
      </c>
    </row>
    <row r="173" spans="1:12" ht="39.6" x14ac:dyDescent="0.25">
      <c r="A173" s="12">
        <v>1664</v>
      </c>
      <c r="B173" s="13" t="s">
        <v>357</v>
      </c>
      <c r="C173" s="14" t="s">
        <v>358</v>
      </c>
      <c r="D173" s="15" t="s">
        <v>39</v>
      </c>
      <c r="E173" s="16">
        <v>40</v>
      </c>
      <c r="F173" s="17">
        <v>61.45</v>
      </c>
      <c r="G173" s="17">
        <v>19.579999999999998</v>
      </c>
      <c r="H173" s="17">
        <f t="shared" si="47"/>
        <v>81.03</v>
      </c>
      <c r="I173" s="18">
        <f t="shared" si="48"/>
        <v>21.26</v>
      </c>
      <c r="J173" s="18">
        <f t="shared" si="49"/>
        <v>0</v>
      </c>
      <c r="K173" s="18">
        <f t="shared" si="50"/>
        <v>102.29</v>
      </c>
      <c r="L173" s="15">
        <f t="shared" si="51"/>
        <v>4091.6</v>
      </c>
    </row>
    <row r="174" spans="1:12" ht="13.2" x14ac:dyDescent="0.25">
      <c r="A174" s="8"/>
      <c r="B174" s="9"/>
      <c r="C174" s="10" t="s">
        <v>359</v>
      </c>
      <c r="D174" s="10"/>
      <c r="E174" s="10"/>
      <c r="F174" s="11"/>
      <c r="G174" s="11"/>
      <c r="H174" s="11"/>
      <c r="I174" s="11"/>
      <c r="J174" s="11"/>
      <c r="K174" s="11"/>
      <c r="L174" s="10"/>
    </row>
    <row r="175" spans="1:12" ht="66" x14ac:dyDescent="0.25">
      <c r="A175" s="12">
        <v>1665</v>
      </c>
      <c r="B175" s="13" t="s">
        <v>360</v>
      </c>
      <c r="C175" s="14" t="s">
        <v>361</v>
      </c>
      <c r="D175" s="15" t="s">
        <v>39</v>
      </c>
      <c r="E175" s="16">
        <v>300</v>
      </c>
      <c r="F175" s="17">
        <v>39.24</v>
      </c>
      <c r="G175" s="17">
        <v>6.39</v>
      </c>
      <c r="H175" s="17">
        <f t="shared" ref="H175:H186" si="52">TRUNC((G175+F175),2)</f>
        <v>45.63</v>
      </c>
      <c r="I175" s="18">
        <f t="shared" ref="I175:I186" si="53">TRUNC((H175*$K$802),2)</f>
        <v>11.97</v>
      </c>
      <c r="J175" s="18">
        <f t="shared" ref="J175:J186" si="54">TRUNC((H175+I175)*$K$803,2)</f>
        <v>0</v>
      </c>
      <c r="K175" s="18">
        <f t="shared" ref="K175:K186" si="55">TRUNC((H175*(1+$K$802))-(H175*(1+$K$802)*$K$803),2)</f>
        <v>57.6</v>
      </c>
      <c r="L175" s="15">
        <f t="shared" ref="L175:L186" si="56">TRUNC(K175*E175,2)</f>
        <v>17280</v>
      </c>
    </row>
    <row r="176" spans="1:12" ht="39.6" x14ac:dyDescent="0.25">
      <c r="A176" s="12">
        <v>1666</v>
      </c>
      <c r="B176" s="13" t="s">
        <v>362</v>
      </c>
      <c r="C176" s="14" t="s">
        <v>363</v>
      </c>
      <c r="D176" s="15" t="s">
        <v>46</v>
      </c>
      <c r="E176" s="19">
        <v>40</v>
      </c>
      <c r="F176" s="17">
        <v>70.239999999999995</v>
      </c>
      <c r="G176" s="17">
        <v>3.16</v>
      </c>
      <c r="H176" s="17">
        <f t="shared" si="52"/>
        <v>73.400000000000006</v>
      </c>
      <c r="I176" s="18">
        <f t="shared" si="53"/>
        <v>19.260000000000002</v>
      </c>
      <c r="J176" s="18">
        <f t="shared" si="54"/>
        <v>0</v>
      </c>
      <c r="K176" s="18">
        <f t="shared" si="55"/>
        <v>92.66</v>
      </c>
      <c r="L176" s="15">
        <f t="shared" si="56"/>
        <v>3706.4</v>
      </c>
    </row>
    <row r="177" spans="1:12" ht="39.6" x14ac:dyDescent="0.25">
      <c r="A177" s="12">
        <v>1667</v>
      </c>
      <c r="B177" s="13" t="s">
        <v>364</v>
      </c>
      <c r="C177" s="14" t="s">
        <v>365</v>
      </c>
      <c r="D177" s="15" t="s">
        <v>39</v>
      </c>
      <c r="E177" s="19">
        <v>20</v>
      </c>
      <c r="F177" s="17">
        <v>33.36</v>
      </c>
      <c r="G177" s="17">
        <v>12.06</v>
      </c>
      <c r="H177" s="17">
        <f t="shared" si="52"/>
        <v>45.42</v>
      </c>
      <c r="I177" s="18">
        <f t="shared" si="53"/>
        <v>11.91</v>
      </c>
      <c r="J177" s="18">
        <f t="shared" si="54"/>
        <v>0</v>
      </c>
      <c r="K177" s="18">
        <f t="shared" si="55"/>
        <v>57.33</v>
      </c>
      <c r="L177" s="15">
        <f t="shared" si="56"/>
        <v>1146.5999999999999</v>
      </c>
    </row>
    <row r="178" spans="1:12" ht="66" x14ac:dyDescent="0.25">
      <c r="A178" s="12">
        <v>1668</v>
      </c>
      <c r="B178" s="13" t="s">
        <v>366</v>
      </c>
      <c r="C178" s="14" t="s">
        <v>367</v>
      </c>
      <c r="D178" s="15" t="s">
        <v>46</v>
      </c>
      <c r="E178" s="19">
        <v>8</v>
      </c>
      <c r="F178" s="17">
        <v>21.7</v>
      </c>
      <c r="G178" s="17">
        <v>17.010000000000002</v>
      </c>
      <c r="H178" s="17">
        <f t="shared" si="52"/>
        <v>38.71</v>
      </c>
      <c r="I178" s="18">
        <f t="shared" si="53"/>
        <v>10.15</v>
      </c>
      <c r="J178" s="18">
        <f t="shared" si="54"/>
        <v>0</v>
      </c>
      <c r="K178" s="18">
        <f t="shared" si="55"/>
        <v>48.86</v>
      </c>
      <c r="L178" s="15">
        <f t="shared" si="56"/>
        <v>390.88</v>
      </c>
    </row>
    <row r="179" spans="1:12" ht="39.6" x14ac:dyDescent="0.25">
      <c r="A179" s="12">
        <v>1669</v>
      </c>
      <c r="B179" s="13" t="s">
        <v>368</v>
      </c>
      <c r="C179" s="14" t="s">
        <v>369</v>
      </c>
      <c r="D179" s="15" t="s">
        <v>39</v>
      </c>
      <c r="E179" s="19">
        <v>50</v>
      </c>
      <c r="F179" s="17">
        <v>9.9700000000000006</v>
      </c>
      <c r="G179" s="17">
        <v>11.56</v>
      </c>
      <c r="H179" s="17">
        <f t="shared" si="52"/>
        <v>21.53</v>
      </c>
      <c r="I179" s="18">
        <f t="shared" si="53"/>
        <v>5.64</v>
      </c>
      <c r="J179" s="18">
        <f t="shared" si="54"/>
        <v>0</v>
      </c>
      <c r="K179" s="18">
        <f t="shared" si="55"/>
        <v>27.17</v>
      </c>
      <c r="L179" s="15">
        <f t="shared" si="56"/>
        <v>1358.5</v>
      </c>
    </row>
    <row r="180" spans="1:12" ht="92.4" x14ac:dyDescent="0.25">
      <c r="A180" s="12">
        <v>1670</v>
      </c>
      <c r="B180" s="13" t="s">
        <v>370</v>
      </c>
      <c r="C180" s="14" t="s">
        <v>371</v>
      </c>
      <c r="D180" s="15" t="s">
        <v>39</v>
      </c>
      <c r="E180" s="16">
        <v>1000</v>
      </c>
      <c r="F180" s="17">
        <v>176.88</v>
      </c>
      <c r="G180" s="17">
        <v>2.79</v>
      </c>
      <c r="H180" s="17">
        <f t="shared" si="52"/>
        <v>179.67</v>
      </c>
      <c r="I180" s="18">
        <f t="shared" si="53"/>
        <v>47.14</v>
      </c>
      <c r="J180" s="18">
        <f t="shared" si="54"/>
        <v>0</v>
      </c>
      <c r="K180" s="18">
        <f t="shared" si="55"/>
        <v>226.81</v>
      </c>
      <c r="L180" s="15">
        <f t="shared" si="56"/>
        <v>226810</v>
      </c>
    </row>
    <row r="181" spans="1:12" ht="26.4" x14ac:dyDescent="0.25">
      <c r="A181" s="12">
        <v>1671</v>
      </c>
      <c r="B181" s="13" t="s">
        <v>372</v>
      </c>
      <c r="C181" s="14" t="s">
        <v>373</v>
      </c>
      <c r="D181" s="15" t="s">
        <v>46</v>
      </c>
      <c r="E181" s="16">
        <v>80</v>
      </c>
      <c r="F181" s="17">
        <v>147.66</v>
      </c>
      <c r="G181" s="17">
        <v>11.25</v>
      </c>
      <c r="H181" s="17">
        <f t="shared" si="52"/>
        <v>158.91</v>
      </c>
      <c r="I181" s="18">
        <f t="shared" si="53"/>
        <v>41.69</v>
      </c>
      <c r="J181" s="18">
        <f t="shared" si="54"/>
        <v>0</v>
      </c>
      <c r="K181" s="18">
        <f t="shared" si="55"/>
        <v>200.6</v>
      </c>
      <c r="L181" s="15">
        <f t="shared" si="56"/>
        <v>16048</v>
      </c>
    </row>
    <row r="182" spans="1:12" ht="66" x14ac:dyDescent="0.25">
      <c r="A182" s="12">
        <v>1672</v>
      </c>
      <c r="B182" s="20" t="s">
        <v>374</v>
      </c>
      <c r="C182" s="21" t="s">
        <v>375</v>
      </c>
      <c r="D182" s="22" t="s">
        <v>39</v>
      </c>
      <c r="E182" s="24">
        <v>800</v>
      </c>
      <c r="F182" s="25">
        <v>41.19</v>
      </c>
      <c r="G182" s="25">
        <v>7.67</v>
      </c>
      <c r="H182" s="17">
        <f t="shared" si="52"/>
        <v>48.86</v>
      </c>
      <c r="I182" s="18">
        <f t="shared" si="53"/>
        <v>12.82</v>
      </c>
      <c r="J182" s="18">
        <f t="shared" si="54"/>
        <v>0</v>
      </c>
      <c r="K182" s="18">
        <f t="shared" si="55"/>
        <v>61.68</v>
      </c>
      <c r="L182" s="15">
        <f t="shared" si="56"/>
        <v>49344</v>
      </c>
    </row>
    <row r="183" spans="1:12" ht="92.4" x14ac:dyDescent="0.25">
      <c r="A183" s="12">
        <v>1673</v>
      </c>
      <c r="B183" s="20" t="s">
        <v>376</v>
      </c>
      <c r="C183" s="21" t="s">
        <v>377</v>
      </c>
      <c r="D183" s="22" t="s">
        <v>46</v>
      </c>
      <c r="E183" s="24">
        <v>400</v>
      </c>
      <c r="F183" s="25">
        <v>83.95</v>
      </c>
      <c r="G183" s="25">
        <v>14.14</v>
      </c>
      <c r="H183" s="17">
        <f t="shared" si="52"/>
        <v>98.09</v>
      </c>
      <c r="I183" s="18">
        <f t="shared" si="53"/>
        <v>25.73</v>
      </c>
      <c r="J183" s="18">
        <f t="shared" si="54"/>
        <v>0</v>
      </c>
      <c r="K183" s="18">
        <f t="shared" si="55"/>
        <v>123.82</v>
      </c>
      <c r="L183" s="15">
        <f t="shared" si="56"/>
        <v>49528</v>
      </c>
    </row>
    <row r="184" spans="1:12" ht="52.8" x14ac:dyDescent="0.25">
      <c r="A184" s="12">
        <v>1674</v>
      </c>
      <c r="B184" s="20" t="s">
        <v>378</v>
      </c>
      <c r="C184" s="21" t="s">
        <v>379</v>
      </c>
      <c r="D184" s="22" t="s">
        <v>25</v>
      </c>
      <c r="E184" s="24">
        <v>8</v>
      </c>
      <c r="F184" s="25">
        <v>676.98</v>
      </c>
      <c r="G184" s="25">
        <v>141.32</v>
      </c>
      <c r="H184" s="17">
        <f t="shared" si="52"/>
        <v>818.3</v>
      </c>
      <c r="I184" s="18">
        <f t="shared" si="53"/>
        <v>214.72</v>
      </c>
      <c r="J184" s="18">
        <f t="shared" si="54"/>
        <v>0</v>
      </c>
      <c r="K184" s="18">
        <f t="shared" si="55"/>
        <v>1033.02</v>
      </c>
      <c r="L184" s="15">
        <f t="shared" si="56"/>
        <v>8264.16</v>
      </c>
    </row>
    <row r="185" spans="1:12" ht="52.8" x14ac:dyDescent="0.25">
      <c r="A185" s="12">
        <v>1675</v>
      </c>
      <c r="B185" s="20" t="s">
        <v>380</v>
      </c>
      <c r="C185" s="21" t="s">
        <v>381</v>
      </c>
      <c r="D185" s="22" t="s">
        <v>25</v>
      </c>
      <c r="E185" s="24">
        <v>8</v>
      </c>
      <c r="F185" s="25">
        <v>1772.12</v>
      </c>
      <c r="G185" s="25">
        <v>336.93</v>
      </c>
      <c r="H185" s="17">
        <f t="shared" si="52"/>
        <v>2109.0500000000002</v>
      </c>
      <c r="I185" s="18">
        <f t="shared" si="53"/>
        <v>553.41</v>
      </c>
      <c r="J185" s="18">
        <f t="shared" si="54"/>
        <v>0</v>
      </c>
      <c r="K185" s="18">
        <f t="shared" si="55"/>
        <v>2662.46</v>
      </c>
      <c r="L185" s="15">
        <f t="shared" si="56"/>
        <v>21299.68</v>
      </c>
    </row>
    <row r="186" spans="1:12" ht="52.8" x14ac:dyDescent="0.25">
      <c r="A186" s="12">
        <v>1676</v>
      </c>
      <c r="B186" s="20" t="s">
        <v>382</v>
      </c>
      <c r="C186" s="21" t="s">
        <v>383</v>
      </c>
      <c r="D186" s="22" t="s">
        <v>25</v>
      </c>
      <c r="E186" s="24">
        <v>8</v>
      </c>
      <c r="F186" s="25">
        <v>1367.82</v>
      </c>
      <c r="G186" s="25">
        <v>268.26</v>
      </c>
      <c r="H186" s="17">
        <f t="shared" si="52"/>
        <v>1636.08</v>
      </c>
      <c r="I186" s="18">
        <f t="shared" si="53"/>
        <v>429.3</v>
      </c>
      <c r="J186" s="18">
        <f t="shared" si="54"/>
        <v>0</v>
      </c>
      <c r="K186" s="18">
        <f t="shared" si="55"/>
        <v>2065.38</v>
      </c>
      <c r="L186" s="15">
        <f t="shared" si="56"/>
        <v>16523.04</v>
      </c>
    </row>
    <row r="187" spans="1:12" ht="13.2" x14ac:dyDescent="0.25">
      <c r="A187" s="8"/>
      <c r="B187" s="9"/>
      <c r="C187" s="10" t="s">
        <v>384</v>
      </c>
      <c r="D187" s="10"/>
      <c r="E187" s="10"/>
      <c r="F187" s="11"/>
      <c r="G187" s="11"/>
      <c r="H187" s="11"/>
      <c r="I187" s="11"/>
      <c r="J187" s="11"/>
      <c r="K187" s="11"/>
      <c r="L187" s="10"/>
    </row>
    <row r="188" spans="1:12" ht="39.6" x14ac:dyDescent="0.25">
      <c r="A188" s="12">
        <v>1677</v>
      </c>
      <c r="B188" s="13" t="s">
        <v>385</v>
      </c>
      <c r="C188" s="14" t="s">
        <v>386</v>
      </c>
      <c r="D188" s="15" t="s">
        <v>387</v>
      </c>
      <c r="E188" s="19">
        <v>5</v>
      </c>
      <c r="F188" s="17">
        <v>99.76</v>
      </c>
      <c r="G188" s="17">
        <v>266.48</v>
      </c>
      <c r="H188" s="17">
        <f t="shared" ref="H188:H191" si="57">TRUNC((G188+F188),2)</f>
        <v>366.24</v>
      </c>
      <c r="I188" s="18">
        <f>TRUNC((H188*$K$802),2)</f>
        <v>96.1</v>
      </c>
      <c r="J188" s="18">
        <f>TRUNC((H188+I188)*$K$803,2)</f>
        <v>0</v>
      </c>
      <c r="K188" s="18">
        <f>TRUNC((H188*(1+$K$802))-(H188*(1+$K$802)*$K$803),2)</f>
        <v>462.34</v>
      </c>
      <c r="L188" s="15">
        <f t="shared" ref="L188:L191" si="58">TRUNC(K188*E188,2)</f>
        <v>2311.6999999999998</v>
      </c>
    </row>
    <row r="189" spans="1:12" ht="39.6" x14ac:dyDescent="0.25">
      <c r="A189" s="12">
        <v>1678</v>
      </c>
      <c r="B189" s="13" t="s">
        <v>388</v>
      </c>
      <c r="C189" s="14" t="s">
        <v>389</v>
      </c>
      <c r="D189" s="15" t="s">
        <v>46</v>
      </c>
      <c r="E189" s="16">
        <v>60</v>
      </c>
      <c r="F189" s="17">
        <v>15.57</v>
      </c>
      <c r="G189" s="17">
        <v>45.04</v>
      </c>
      <c r="H189" s="17">
        <f t="shared" si="57"/>
        <v>60.61</v>
      </c>
      <c r="I189" s="18">
        <f>TRUNC((H189*$K$802),2)</f>
        <v>15.9</v>
      </c>
      <c r="J189" s="18">
        <f>TRUNC((H189+I189)*$K$803,2)</f>
        <v>0</v>
      </c>
      <c r="K189" s="18">
        <f>TRUNC((H189*(1+$K$802))-(H189*(1+$K$802)*$K$803),2)</f>
        <v>76.510000000000005</v>
      </c>
      <c r="L189" s="15">
        <f t="shared" si="58"/>
        <v>4590.6000000000004</v>
      </c>
    </row>
    <row r="190" spans="1:12" ht="79.2" x14ac:dyDescent="0.25">
      <c r="A190" s="12">
        <v>1679</v>
      </c>
      <c r="B190" s="13" t="s">
        <v>390</v>
      </c>
      <c r="C190" s="14" t="s">
        <v>391</v>
      </c>
      <c r="D190" s="15" t="s">
        <v>25</v>
      </c>
      <c r="E190" s="16">
        <v>4</v>
      </c>
      <c r="F190" s="17">
        <v>96.69</v>
      </c>
      <c r="G190" s="17">
        <v>2906.75</v>
      </c>
      <c r="H190" s="17">
        <f t="shared" si="57"/>
        <v>3003.44</v>
      </c>
      <c r="I190" s="18">
        <f>TRUNC((H190*$K$802),2)</f>
        <v>788.1</v>
      </c>
      <c r="J190" s="18">
        <f>TRUNC((H190+I190)*$K$803,2)</f>
        <v>0</v>
      </c>
      <c r="K190" s="18">
        <f>TRUNC((H190*(1+$K$802))-(H190*(1+$K$802)*$K$803),2)</f>
        <v>3791.54</v>
      </c>
      <c r="L190" s="15">
        <f t="shared" si="58"/>
        <v>15166.16</v>
      </c>
    </row>
    <row r="191" spans="1:12" ht="52.8" x14ac:dyDescent="0.25">
      <c r="A191" s="12">
        <v>1680</v>
      </c>
      <c r="B191" s="13" t="s">
        <v>392</v>
      </c>
      <c r="C191" s="14" t="s">
        <v>393</v>
      </c>
      <c r="D191" s="15" t="s">
        <v>25</v>
      </c>
      <c r="E191" s="16">
        <v>15</v>
      </c>
      <c r="F191" s="17">
        <v>60.43</v>
      </c>
      <c r="G191" s="17">
        <v>542.20000000000005</v>
      </c>
      <c r="H191" s="17">
        <f t="shared" si="57"/>
        <v>602.63</v>
      </c>
      <c r="I191" s="18">
        <f>TRUNC((H191*$K$802),2)</f>
        <v>158.13</v>
      </c>
      <c r="J191" s="18">
        <f>TRUNC((H191+I191)*$K$803,2)</f>
        <v>0</v>
      </c>
      <c r="K191" s="18">
        <f>TRUNC((H191*(1+$K$802))-(H191*(1+$K$802)*$K$803),2)</f>
        <v>760.76</v>
      </c>
      <c r="L191" s="15">
        <f t="shared" si="58"/>
        <v>11411.4</v>
      </c>
    </row>
    <row r="192" spans="1:12" ht="13.2" x14ac:dyDescent="0.25">
      <c r="A192" s="8"/>
      <c r="B192" s="9"/>
      <c r="C192" s="10" t="s">
        <v>394</v>
      </c>
      <c r="D192" s="10"/>
      <c r="E192" s="10"/>
      <c r="F192" s="11"/>
      <c r="G192" s="11"/>
      <c r="H192" s="11"/>
      <c r="I192" s="11"/>
      <c r="J192" s="11"/>
      <c r="K192" s="11"/>
      <c r="L192" s="10"/>
    </row>
    <row r="193" spans="1:12" ht="26.4" x14ac:dyDescent="0.25">
      <c r="A193" s="12">
        <v>1681</v>
      </c>
      <c r="B193" s="13" t="s">
        <v>395</v>
      </c>
      <c r="C193" s="14" t="s">
        <v>396</v>
      </c>
      <c r="D193" s="15" t="s">
        <v>25</v>
      </c>
      <c r="E193" s="19">
        <v>30</v>
      </c>
      <c r="F193" s="17">
        <v>11.45</v>
      </c>
      <c r="G193" s="17">
        <v>9.6999999999999993</v>
      </c>
      <c r="H193" s="17">
        <f t="shared" ref="H193:H202" si="59">TRUNC((G193+F193),2)</f>
        <v>21.15</v>
      </c>
      <c r="I193" s="18">
        <f t="shared" ref="I193:I202" si="60">TRUNC((H193*$K$802),2)</f>
        <v>5.54</v>
      </c>
      <c r="J193" s="18">
        <f t="shared" ref="J193:J202" si="61">TRUNC((H193+I193)*$K$803,2)</f>
        <v>0</v>
      </c>
      <c r="K193" s="18">
        <f t="shared" ref="K193:K202" si="62">TRUNC((H193*(1+$K$802))-(H193*(1+$K$802)*$K$803),2)</f>
        <v>26.69</v>
      </c>
      <c r="L193" s="15">
        <f t="shared" ref="L193:L202" si="63">TRUNC(K193*E193,2)</f>
        <v>800.7</v>
      </c>
    </row>
    <row r="194" spans="1:12" ht="26.4" x14ac:dyDescent="0.25">
      <c r="A194" s="12">
        <v>1682</v>
      </c>
      <c r="B194" s="13" t="s">
        <v>397</v>
      </c>
      <c r="C194" s="14" t="s">
        <v>398</v>
      </c>
      <c r="D194" s="15" t="s">
        <v>46</v>
      </c>
      <c r="E194" s="16">
        <v>300</v>
      </c>
      <c r="F194" s="17">
        <v>36.99</v>
      </c>
      <c r="G194" s="17">
        <v>6.75</v>
      </c>
      <c r="H194" s="17">
        <f t="shared" si="59"/>
        <v>43.74</v>
      </c>
      <c r="I194" s="18">
        <f t="shared" si="60"/>
        <v>11.47</v>
      </c>
      <c r="J194" s="18">
        <f t="shared" si="61"/>
        <v>0</v>
      </c>
      <c r="K194" s="18">
        <f t="shared" si="62"/>
        <v>55.21</v>
      </c>
      <c r="L194" s="15">
        <f t="shared" si="63"/>
        <v>16563</v>
      </c>
    </row>
    <row r="195" spans="1:12" ht="39.6" x14ac:dyDescent="0.25">
      <c r="A195" s="12">
        <v>1683</v>
      </c>
      <c r="B195" s="13" t="s">
        <v>399</v>
      </c>
      <c r="C195" s="14" t="s">
        <v>400</v>
      </c>
      <c r="D195" s="15" t="s">
        <v>46</v>
      </c>
      <c r="E195" s="16">
        <v>130</v>
      </c>
      <c r="F195" s="17">
        <v>46.08</v>
      </c>
      <c r="G195" s="17">
        <v>7.94</v>
      </c>
      <c r="H195" s="17">
        <f t="shared" si="59"/>
        <v>54.02</v>
      </c>
      <c r="I195" s="18">
        <f t="shared" si="60"/>
        <v>14.17</v>
      </c>
      <c r="J195" s="18">
        <f t="shared" si="61"/>
        <v>0</v>
      </c>
      <c r="K195" s="18">
        <f t="shared" si="62"/>
        <v>68.19</v>
      </c>
      <c r="L195" s="15">
        <f t="shared" si="63"/>
        <v>8864.7000000000007</v>
      </c>
    </row>
    <row r="196" spans="1:12" ht="39.6" x14ac:dyDescent="0.25">
      <c r="A196" s="12">
        <v>1684</v>
      </c>
      <c r="B196" s="13" t="s">
        <v>401</v>
      </c>
      <c r="C196" s="14" t="s">
        <v>402</v>
      </c>
      <c r="D196" s="15" t="s">
        <v>46</v>
      </c>
      <c r="E196" s="16">
        <v>200</v>
      </c>
      <c r="F196" s="17">
        <v>86.92</v>
      </c>
      <c r="G196" s="17">
        <v>7.94</v>
      </c>
      <c r="H196" s="17">
        <f t="shared" si="59"/>
        <v>94.86</v>
      </c>
      <c r="I196" s="18">
        <f t="shared" si="60"/>
        <v>24.89</v>
      </c>
      <c r="J196" s="18">
        <f t="shared" si="61"/>
        <v>0</v>
      </c>
      <c r="K196" s="18">
        <f t="shared" si="62"/>
        <v>119.75</v>
      </c>
      <c r="L196" s="15">
        <f t="shared" si="63"/>
        <v>23950</v>
      </c>
    </row>
    <row r="197" spans="1:12" ht="39.6" x14ac:dyDescent="0.25">
      <c r="A197" s="12">
        <v>1685</v>
      </c>
      <c r="B197" s="13" t="s">
        <v>403</v>
      </c>
      <c r="C197" s="14" t="s">
        <v>404</v>
      </c>
      <c r="D197" s="15" t="s">
        <v>46</v>
      </c>
      <c r="E197" s="16">
        <v>80</v>
      </c>
      <c r="F197" s="17">
        <v>54.97</v>
      </c>
      <c r="G197" s="17">
        <v>7.94</v>
      </c>
      <c r="H197" s="17">
        <f t="shared" si="59"/>
        <v>62.91</v>
      </c>
      <c r="I197" s="18">
        <f t="shared" si="60"/>
        <v>16.5</v>
      </c>
      <c r="J197" s="18">
        <f t="shared" si="61"/>
        <v>0</v>
      </c>
      <c r="K197" s="18">
        <f t="shared" si="62"/>
        <v>79.41</v>
      </c>
      <c r="L197" s="15">
        <f t="shared" si="63"/>
        <v>6352.8</v>
      </c>
    </row>
    <row r="198" spans="1:12" ht="39.6" x14ac:dyDescent="0.25">
      <c r="A198" s="12">
        <v>1686</v>
      </c>
      <c r="B198" s="13" t="s">
        <v>405</v>
      </c>
      <c r="C198" s="14" t="s">
        <v>406</v>
      </c>
      <c r="D198" s="15" t="s">
        <v>46</v>
      </c>
      <c r="E198" s="16">
        <v>100</v>
      </c>
      <c r="F198" s="17">
        <v>74.23</v>
      </c>
      <c r="G198" s="17">
        <v>15.66</v>
      </c>
      <c r="H198" s="17">
        <f t="shared" si="59"/>
        <v>89.89</v>
      </c>
      <c r="I198" s="18">
        <f t="shared" si="60"/>
        <v>23.58</v>
      </c>
      <c r="J198" s="18">
        <f t="shared" si="61"/>
        <v>0</v>
      </c>
      <c r="K198" s="18">
        <f t="shared" si="62"/>
        <v>113.47</v>
      </c>
      <c r="L198" s="15">
        <f t="shared" si="63"/>
        <v>11347</v>
      </c>
    </row>
    <row r="199" spans="1:12" ht="39.6" x14ac:dyDescent="0.25">
      <c r="A199" s="12">
        <v>1687</v>
      </c>
      <c r="B199" s="13" t="s">
        <v>407</v>
      </c>
      <c r="C199" s="14" t="s">
        <v>408</v>
      </c>
      <c r="D199" s="15" t="s">
        <v>46</v>
      </c>
      <c r="E199" s="16">
        <v>150</v>
      </c>
      <c r="F199" s="17">
        <v>145.05000000000001</v>
      </c>
      <c r="G199" s="17">
        <v>27.96</v>
      </c>
      <c r="H199" s="17">
        <f t="shared" si="59"/>
        <v>173.01</v>
      </c>
      <c r="I199" s="18">
        <f t="shared" si="60"/>
        <v>45.39</v>
      </c>
      <c r="J199" s="18">
        <f t="shared" si="61"/>
        <v>0</v>
      </c>
      <c r="K199" s="18">
        <f t="shared" si="62"/>
        <v>218.4</v>
      </c>
      <c r="L199" s="15">
        <f t="shared" si="63"/>
        <v>32760</v>
      </c>
    </row>
    <row r="200" spans="1:12" ht="39.6" x14ac:dyDescent="0.25">
      <c r="A200" s="12">
        <v>1688</v>
      </c>
      <c r="B200" s="20" t="s">
        <v>409</v>
      </c>
      <c r="C200" s="26" t="s">
        <v>410</v>
      </c>
      <c r="D200" s="22" t="s">
        <v>46</v>
      </c>
      <c r="E200" s="24">
        <v>160</v>
      </c>
      <c r="F200" s="25">
        <v>173.75</v>
      </c>
      <c r="G200" s="25">
        <v>33.53</v>
      </c>
      <c r="H200" s="17">
        <f t="shared" si="59"/>
        <v>207.28</v>
      </c>
      <c r="I200" s="18">
        <f t="shared" si="60"/>
        <v>54.39</v>
      </c>
      <c r="J200" s="18">
        <f t="shared" si="61"/>
        <v>0</v>
      </c>
      <c r="K200" s="18">
        <f t="shared" si="62"/>
        <v>261.67</v>
      </c>
      <c r="L200" s="15">
        <f t="shared" si="63"/>
        <v>41867.199999999997</v>
      </c>
    </row>
    <row r="201" spans="1:12" ht="26.4" x14ac:dyDescent="0.25">
      <c r="A201" s="12">
        <v>1689</v>
      </c>
      <c r="B201" s="13" t="s">
        <v>411</v>
      </c>
      <c r="C201" s="14" t="s">
        <v>412</v>
      </c>
      <c r="D201" s="15" t="s">
        <v>46</v>
      </c>
      <c r="E201" s="19">
        <v>300</v>
      </c>
      <c r="F201" s="17">
        <v>5.54</v>
      </c>
      <c r="G201" s="17">
        <v>7.54</v>
      </c>
      <c r="H201" s="17">
        <f t="shared" si="59"/>
        <v>13.08</v>
      </c>
      <c r="I201" s="18">
        <f t="shared" si="60"/>
        <v>3.43</v>
      </c>
      <c r="J201" s="18">
        <f t="shared" si="61"/>
        <v>0</v>
      </c>
      <c r="K201" s="18">
        <f t="shared" si="62"/>
        <v>16.510000000000002</v>
      </c>
      <c r="L201" s="15">
        <f t="shared" si="63"/>
        <v>4953</v>
      </c>
    </row>
    <row r="202" spans="1:12" ht="39.6" x14ac:dyDescent="0.25">
      <c r="A202" s="12">
        <v>1690</v>
      </c>
      <c r="B202" s="13" t="s">
        <v>413</v>
      </c>
      <c r="C202" s="14" t="s">
        <v>414</v>
      </c>
      <c r="D202" s="15" t="s">
        <v>46</v>
      </c>
      <c r="E202" s="19">
        <v>80</v>
      </c>
      <c r="F202" s="17">
        <v>17.059999999999999</v>
      </c>
      <c r="G202" s="17">
        <v>22.83</v>
      </c>
      <c r="H202" s="17">
        <f t="shared" si="59"/>
        <v>39.89</v>
      </c>
      <c r="I202" s="18">
        <f t="shared" si="60"/>
        <v>10.46</v>
      </c>
      <c r="J202" s="18">
        <f t="shared" si="61"/>
        <v>0</v>
      </c>
      <c r="K202" s="18">
        <f t="shared" si="62"/>
        <v>50.35</v>
      </c>
      <c r="L202" s="15">
        <f t="shared" si="63"/>
        <v>4028</v>
      </c>
    </row>
    <row r="203" spans="1:12" ht="13.2" x14ac:dyDescent="0.25">
      <c r="A203" s="8"/>
      <c r="B203" s="9"/>
      <c r="C203" s="10" t="s">
        <v>415</v>
      </c>
      <c r="D203" s="10"/>
      <c r="E203" s="10"/>
      <c r="F203" s="11"/>
      <c r="G203" s="11"/>
      <c r="H203" s="11"/>
      <c r="I203" s="11"/>
      <c r="J203" s="11"/>
      <c r="K203" s="11"/>
      <c r="L203" s="10"/>
    </row>
    <row r="204" spans="1:12" ht="39.6" x14ac:dyDescent="0.25">
      <c r="A204" s="12">
        <v>1691</v>
      </c>
      <c r="B204" s="13" t="s">
        <v>416</v>
      </c>
      <c r="C204" s="14" t="s">
        <v>417</v>
      </c>
      <c r="D204" s="15" t="s">
        <v>46</v>
      </c>
      <c r="E204" s="19">
        <v>150</v>
      </c>
      <c r="F204" s="17">
        <v>38.049999999999997</v>
      </c>
      <c r="G204" s="17">
        <v>19.72</v>
      </c>
      <c r="H204" s="17">
        <f t="shared" ref="H204:H227" si="64">TRUNC((G204+F204),2)</f>
        <v>57.77</v>
      </c>
      <c r="I204" s="18">
        <f t="shared" ref="I204:I227" si="65">TRUNC((H204*$K$802),2)</f>
        <v>15.15</v>
      </c>
      <c r="J204" s="18">
        <f t="shared" ref="J204:J227" si="66">TRUNC((H204+I204)*$K$803,2)</f>
        <v>0</v>
      </c>
      <c r="K204" s="18">
        <f t="shared" ref="K204:K227" si="67">TRUNC((H204*(1+$K$802))-(H204*(1+$K$802)*$K$803),2)</f>
        <v>72.92</v>
      </c>
      <c r="L204" s="15">
        <f t="shared" ref="L204:L227" si="68">TRUNC(K204*E204,2)</f>
        <v>10938</v>
      </c>
    </row>
    <row r="205" spans="1:12" ht="52.8" x14ac:dyDescent="0.25">
      <c r="A205" s="12">
        <v>1692</v>
      </c>
      <c r="B205" s="13" t="s">
        <v>418</v>
      </c>
      <c r="C205" s="14" t="s">
        <v>419</v>
      </c>
      <c r="D205" s="15" t="s">
        <v>25</v>
      </c>
      <c r="E205" s="19">
        <v>30</v>
      </c>
      <c r="F205" s="17">
        <v>32.69</v>
      </c>
      <c r="G205" s="17">
        <v>6.3</v>
      </c>
      <c r="H205" s="17">
        <f t="shared" si="64"/>
        <v>38.99</v>
      </c>
      <c r="I205" s="18">
        <f t="shared" si="65"/>
        <v>10.23</v>
      </c>
      <c r="J205" s="18">
        <f t="shared" si="66"/>
        <v>0</v>
      </c>
      <c r="K205" s="18">
        <f t="shared" si="67"/>
        <v>49.22</v>
      </c>
      <c r="L205" s="15">
        <f t="shared" si="68"/>
        <v>1476.6</v>
      </c>
    </row>
    <row r="206" spans="1:12" ht="52.8" x14ac:dyDescent="0.25">
      <c r="A206" s="12">
        <v>1693</v>
      </c>
      <c r="B206" s="13" t="s">
        <v>420</v>
      </c>
      <c r="C206" s="14" t="s">
        <v>421</v>
      </c>
      <c r="D206" s="15" t="s">
        <v>25</v>
      </c>
      <c r="E206" s="19">
        <v>15</v>
      </c>
      <c r="F206" s="17">
        <v>26.25</v>
      </c>
      <c r="G206" s="17">
        <v>4.2</v>
      </c>
      <c r="H206" s="17">
        <f t="shared" si="64"/>
        <v>30.45</v>
      </c>
      <c r="I206" s="18">
        <f t="shared" si="65"/>
        <v>7.99</v>
      </c>
      <c r="J206" s="18">
        <f t="shared" si="66"/>
        <v>0</v>
      </c>
      <c r="K206" s="18">
        <f t="shared" si="67"/>
        <v>38.44</v>
      </c>
      <c r="L206" s="15">
        <f t="shared" si="68"/>
        <v>576.6</v>
      </c>
    </row>
    <row r="207" spans="1:12" ht="52.8" x14ac:dyDescent="0.25">
      <c r="A207" s="12">
        <v>1694</v>
      </c>
      <c r="B207" s="13" t="s">
        <v>422</v>
      </c>
      <c r="C207" s="14" t="s">
        <v>423</v>
      </c>
      <c r="D207" s="15" t="s">
        <v>25</v>
      </c>
      <c r="E207" s="19">
        <v>5</v>
      </c>
      <c r="F207" s="17">
        <v>66.08</v>
      </c>
      <c r="G207" s="17">
        <v>4.2</v>
      </c>
      <c r="H207" s="17">
        <f t="shared" si="64"/>
        <v>70.28</v>
      </c>
      <c r="I207" s="18">
        <f t="shared" si="65"/>
        <v>18.440000000000001</v>
      </c>
      <c r="J207" s="18">
        <f t="shared" si="66"/>
        <v>0</v>
      </c>
      <c r="K207" s="18">
        <f t="shared" si="67"/>
        <v>88.72</v>
      </c>
      <c r="L207" s="15">
        <f t="shared" si="68"/>
        <v>443.6</v>
      </c>
    </row>
    <row r="208" spans="1:12" ht="52.8" x14ac:dyDescent="0.25">
      <c r="A208" s="12">
        <v>1695</v>
      </c>
      <c r="B208" s="13" t="s">
        <v>424</v>
      </c>
      <c r="C208" s="14" t="s">
        <v>425</v>
      </c>
      <c r="D208" s="15" t="s">
        <v>25</v>
      </c>
      <c r="E208" s="19">
        <v>5</v>
      </c>
      <c r="F208" s="17">
        <v>33.81</v>
      </c>
      <c r="G208" s="17">
        <v>6.3</v>
      </c>
      <c r="H208" s="17">
        <f t="shared" si="64"/>
        <v>40.11</v>
      </c>
      <c r="I208" s="18">
        <f t="shared" si="65"/>
        <v>10.52</v>
      </c>
      <c r="J208" s="18">
        <f t="shared" si="66"/>
        <v>0</v>
      </c>
      <c r="K208" s="18">
        <f t="shared" si="67"/>
        <v>50.63</v>
      </c>
      <c r="L208" s="15">
        <f t="shared" si="68"/>
        <v>253.15</v>
      </c>
    </row>
    <row r="209" spans="1:12" ht="52.8" x14ac:dyDescent="0.25">
      <c r="A209" s="12">
        <v>1696</v>
      </c>
      <c r="B209" s="13" t="s">
        <v>426</v>
      </c>
      <c r="C209" s="14" t="s">
        <v>427</v>
      </c>
      <c r="D209" s="15" t="s">
        <v>25</v>
      </c>
      <c r="E209" s="19">
        <v>5</v>
      </c>
      <c r="F209" s="17">
        <v>50.24</v>
      </c>
      <c r="G209" s="17">
        <v>6.3</v>
      </c>
      <c r="H209" s="17">
        <f t="shared" si="64"/>
        <v>56.54</v>
      </c>
      <c r="I209" s="18">
        <f t="shared" si="65"/>
        <v>14.83</v>
      </c>
      <c r="J209" s="18">
        <f t="shared" si="66"/>
        <v>0</v>
      </c>
      <c r="K209" s="18">
        <f t="shared" si="67"/>
        <v>71.37</v>
      </c>
      <c r="L209" s="15">
        <f t="shared" si="68"/>
        <v>356.85</v>
      </c>
    </row>
    <row r="210" spans="1:12" ht="39.6" x14ac:dyDescent="0.25">
      <c r="A210" s="12">
        <v>1697</v>
      </c>
      <c r="B210" s="13" t="s">
        <v>428</v>
      </c>
      <c r="C210" s="14" t="s">
        <v>429</v>
      </c>
      <c r="D210" s="15" t="s">
        <v>25</v>
      </c>
      <c r="E210" s="19">
        <v>5</v>
      </c>
      <c r="F210" s="17">
        <v>64.72</v>
      </c>
      <c r="G210" s="17">
        <v>8.41</v>
      </c>
      <c r="H210" s="17">
        <f t="shared" si="64"/>
        <v>73.13</v>
      </c>
      <c r="I210" s="18">
        <f t="shared" si="65"/>
        <v>19.18</v>
      </c>
      <c r="J210" s="18">
        <f t="shared" si="66"/>
        <v>0</v>
      </c>
      <c r="K210" s="18">
        <f t="shared" si="67"/>
        <v>92.31</v>
      </c>
      <c r="L210" s="15">
        <f t="shared" si="68"/>
        <v>461.55</v>
      </c>
    </row>
    <row r="211" spans="1:12" ht="52.8" x14ac:dyDescent="0.25">
      <c r="A211" s="12">
        <v>1698</v>
      </c>
      <c r="B211" s="13" t="s">
        <v>430</v>
      </c>
      <c r="C211" s="14" t="s">
        <v>431</v>
      </c>
      <c r="D211" s="15" t="s">
        <v>25</v>
      </c>
      <c r="E211" s="19">
        <v>5</v>
      </c>
      <c r="F211" s="17">
        <v>76.099999999999994</v>
      </c>
      <c r="G211" s="17">
        <v>8.41</v>
      </c>
      <c r="H211" s="17">
        <f t="shared" si="64"/>
        <v>84.51</v>
      </c>
      <c r="I211" s="18">
        <f t="shared" si="65"/>
        <v>22.17</v>
      </c>
      <c r="J211" s="18">
        <f t="shared" si="66"/>
        <v>0</v>
      </c>
      <c r="K211" s="18">
        <f t="shared" si="67"/>
        <v>106.68</v>
      </c>
      <c r="L211" s="15">
        <f t="shared" si="68"/>
        <v>533.4</v>
      </c>
    </row>
    <row r="212" spans="1:12" ht="39.6" x14ac:dyDescent="0.25">
      <c r="A212" s="12">
        <v>1699</v>
      </c>
      <c r="B212" s="13" t="s">
        <v>432</v>
      </c>
      <c r="C212" s="14" t="s">
        <v>433</v>
      </c>
      <c r="D212" s="15" t="s">
        <v>46</v>
      </c>
      <c r="E212" s="16">
        <v>70</v>
      </c>
      <c r="F212" s="17">
        <v>71.069999999999993</v>
      </c>
      <c r="G212" s="17">
        <v>12.41</v>
      </c>
      <c r="H212" s="17">
        <f t="shared" si="64"/>
        <v>83.48</v>
      </c>
      <c r="I212" s="18">
        <f t="shared" si="65"/>
        <v>21.9</v>
      </c>
      <c r="J212" s="18">
        <f t="shared" si="66"/>
        <v>0</v>
      </c>
      <c r="K212" s="18">
        <f t="shared" si="67"/>
        <v>105.38</v>
      </c>
      <c r="L212" s="15">
        <f t="shared" si="68"/>
        <v>7376.6</v>
      </c>
    </row>
    <row r="213" spans="1:12" ht="52.8" x14ac:dyDescent="0.25">
      <c r="A213" s="12">
        <v>1700</v>
      </c>
      <c r="B213" s="13" t="s">
        <v>434</v>
      </c>
      <c r="C213" s="14" t="s">
        <v>435</v>
      </c>
      <c r="D213" s="15" t="s">
        <v>25</v>
      </c>
      <c r="E213" s="19">
        <v>10</v>
      </c>
      <c r="F213" s="17">
        <v>114.08</v>
      </c>
      <c r="G213" s="17">
        <v>12.75</v>
      </c>
      <c r="H213" s="17">
        <f t="shared" si="64"/>
        <v>126.83</v>
      </c>
      <c r="I213" s="18">
        <f t="shared" si="65"/>
        <v>33.28</v>
      </c>
      <c r="J213" s="18">
        <f t="shared" si="66"/>
        <v>0</v>
      </c>
      <c r="K213" s="18">
        <f t="shared" si="67"/>
        <v>160.11000000000001</v>
      </c>
      <c r="L213" s="15">
        <f t="shared" si="68"/>
        <v>1601.1</v>
      </c>
    </row>
    <row r="214" spans="1:12" ht="52.8" x14ac:dyDescent="0.25">
      <c r="A214" s="12">
        <v>1701</v>
      </c>
      <c r="B214" s="13" t="s">
        <v>436</v>
      </c>
      <c r="C214" s="14" t="s">
        <v>437</v>
      </c>
      <c r="D214" s="15" t="s">
        <v>25</v>
      </c>
      <c r="E214" s="16">
        <v>10</v>
      </c>
      <c r="F214" s="17">
        <v>64.989999999999995</v>
      </c>
      <c r="G214" s="17">
        <v>8.49</v>
      </c>
      <c r="H214" s="17">
        <f t="shared" si="64"/>
        <v>73.48</v>
      </c>
      <c r="I214" s="18">
        <f t="shared" si="65"/>
        <v>19.28</v>
      </c>
      <c r="J214" s="18">
        <f t="shared" si="66"/>
        <v>0</v>
      </c>
      <c r="K214" s="18">
        <f t="shared" si="67"/>
        <v>92.76</v>
      </c>
      <c r="L214" s="15">
        <f t="shared" si="68"/>
        <v>927.6</v>
      </c>
    </row>
    <row r="215" spans="1:12" ht="52.8" x14ac:dyDescent="0.25">
      <c r="A215" s="12">
        <v>1702</v>
      </c>
      <c r="B215" s="13" t="s">
        <v>438</v>
      </c>
      <c r="C215" s="14" t="s">
        <v>439</v>
      </c>
      <c r="D215" s="15" t="s">
        <v>25</v>
      </c>
      <c r="E215" s="16">
        <v>5</v>
      </c>
      <c r="F215" s="17">
        <v>175.2</v>
      </c>
      <c r="G215" s="17">
        <v>30.81</v>
      </c>
      <c r="H215" s="17">
        <f t="shared" si="64"/>
        <v>206.01</v>
      </c>
      <c r="I215" s="18">
        <f t="shared" si="65"/>
        <v>54.05</v>
      </c>
      <c r="J215" s="18">
        <f t="shared" si="66"/>
        <v>0</v>
      </c>
      <c r="K215" s="18">
        <f t="shared" si="67"/>
        <v>260.06</v>
      </c>
      <c r="L215" s="15">
        <f t="shared" si="68"/>
        <v>1300.3</v>
      </c>
    </row>
    <row r="216" spans="1:12" ht="52.8" x14ac:dyDescent="0.25">
      <c r="A216" s="12">
        <v>1703</v>
      </c>
      <c r="B216" s="13" t="s">
        <v>440</v>
      </c>
      <c r="C216" s="14" t="s">
        <v>441</v>
      </c>
      <c r="D216" s="15" t="s">
        <v>25</v>
      </c>
      <c r="E216" s="16">
        <v>10</v>
      </c>
      <c r="F216" s="17">
        <v>113.94</v>
      </c>
      <c r="G216" s="17">
        <v>23.1</v>
      </c>
      <c r="H216" s="17">
        <f t="shared" si="64"/>
        <v>137.04</v>
      </c>
      <c r="I216" s="18">
        <f t="shared" si="65"/>
        <v>35.950000000000003</v>
      </c>
      <c r="J216" s="18">
        <f t="shared" si="66"/>
        <v>0</v>
      </c>
      <c r="K216" s="18">
        <f t="shared" si="67"/>
        <v>172.99</v>
      </c>
      <c r="L216" s="15">
        <f t="shared" si="68"/>
        <v>1729.9</v>
      </c>
    </row>
    <row r="217" spans="1:12" ht="52.8" x14ac:dyDescent="0.25">
      <c r="A217" s="12">
        <v>1704</v>
      </c>
      <c r="B217" s="13" t="s">
        <v>442</v>
      </c>
      <c r="C217" s="14" t="s">
        <v>443</v>
      </c>
      <c r="D217" s="15" t="s">
        <v>25</v>
      </c>
      <c r="E217" s="19">
        <v>2</v>
      </c>
      <c r="F217" s="17">
        <v>80.400000000000006</v>
      </c>
      <c r="G217" s="17">
        <v>7.43</v>
      </c>
      <c r="H217" s="17">
        <f t="shared" si="64"/>
        <v>87.83</v>
      </c>
      <c r="I217" s="18">
        <f t="shared" si="65"/>
        <v>23.04</v>
      </c>
      <c r="J217" s="18">
        <f t="shared" si="66"/>
        <v>0</v>
      </c>
      <c r="K217" s="18">
        <f t="shared" si="67"/>
        <v>110.87</v>
      </c>
      <c r="L217" s="15">
        <f t="shared" si="68"/>
        <v>221.74</v>
      </c>
    </row>
    <row r="218" spans="1:12" ht="52.8" x14ac:dyDescent="0.25">
      <c r="A218" s="12">
        <v>1705</v>
      </c>
      <c r="B218" s="13" t="s">
        <v>444</v>
      </c>
      <c r="C218" s="14" t="s">
        <v>445</v>
      </c>
      <c r="D218" s="15" t="s">
        <v>25</v>
      </c>
      <c r="E218" s="19">
        <v>2</v>
      </c>
      <c r="F218" s="17">
        <v>181.66</v>
      </c>
      <c r="G218" s="17">
        <v>15.58</v>
      </c>
      <c r="H218" s="17">
        <f t="shared" si="64"/>
        <v>197.24</v>
      </c>
      <c r="I218" s="18">
        <f t="shared" si="65"/>
        <v>51.75</v>
      </c>
      <c r="J218" s="18">
        <f t="shared" si="66"/>
        <v>0</v>
      </c>
      <c r="K218" s="18">
        <f t="shared" si="67"/>
        <v>248.99</v>
      </c>
      <c r="L218" s="15">
        <f t="shared" si="68"/>
        <v>497.98</v>
      </c>
    </row>
    <row r="219" spans="1:12" ht="52.8" x14ac:dyDescent="0.25">
      <c r="A219" s="12">
        <v>1706</v>
      </c>
      <c r="B219" s="13" t="s">
        <v>446</v>
      </c>
      <c r="C219" s="14" t="s">
        <v>447</v>
      </c>
      <c r="D219" s="15" t="s">
        <v>25</v>
      </c>
      <c r="E219" s="19">
        <v>2</v>
      </c>
      <c r="F219" s="17">
        <v>133.56</v>
      </c>
      <c r="G219" s="17">
        <v>26.49</v>
      </c>
      <c r="H219" s="17">
        <f t="shared" si="64"/>
        <v>160.05000000000001</v>
      </c>
      <c r="I219" s="18">
        <f t="shared" si="65"/>
        <v>41.99</v>
      </c>
      <c r="J219" s="18">
        <f t="shared" si="66"/>
        <v>0</v>
      </c>
      <c r="K219" s="18">
        <f t="shared" si="67"/>
        <v>202.04</v>
      </c>
      <c r="L219" s="15">
        <f t="shared" si="68"/>
        <v>404.08</v>
      </c>
    </row>
    <row r="220" spans="1:12" ht="66" x14ac:dyDescent="0.25">
      <c r="A220" s="12">
        <v>1707</v>
      </c>
      <c r="B220" s="13" t="s">
        <v>448</v>
      </c>
      <c r="C220" s="14" t="s">
        <v>449</v>
      </c>
      <c r="D220" s="15" t="s">
        <v>46</v>
      </c>
      <c r="E220" s="19">
        <v>50</v>
      </c>
      <c r="F220" s="17">
        <v>2.54</v>
      </c>
      <c r="G220" s="17">
        <v>6.38</v>
      </c>
      <c r="H220" s="17">
        <f t="shared" si="64"/>
        <v>8.92</v>
      </c>
      <c r="I220" s="18">
        <f t="shared" si="65"/>
        <v>2.34</v>
      </c>
      <c r="J220" s="18">
        <f t="shared" si="66"/>
        <v>0</v>
      </c>
      <c r="K220" s="18">
        <f t="shared" si="67"/>
        <v>11.26</v>
      </c>
      <c r="L220" s="15">
        <f t="shared" si="68"/>
        <v>563</v>
      </c>
    </row>
    <row r="221" spans="1:12" ht="52.8" x14ac:dyDescent="0.25">
      <c r="A221" s="12">
        <v>1708</v>
      </c>
      <c r="B221" s="13" t="s">
        <v>450</v>
      </c>
      <c r="C221" s="14" t="s">
        <v>451</v>
      </c>
      <c r="D221" s="15" t="s">
        <v>46</v>
      </c>
      <c r="E221" s="19">
        <v>50</v>
      </c>
      <c r="F221" s="17">
        <v>4.42</v>
      </c>
      <c r="G221" s="17">
        <v>3.83</v>
      </c>
      <c r="H221" s="17">
        <f t="shared" si="64"/>
        <v>8.25</v>
      </c>
      <c r="I221" s="18">
        <f t="shared" si="65"/>
        <v>2.16</v>
      </c>
      <c r="J221" s="18">
        <f t="shared" si="66"/>
        <v>0</v>
      </c>
      <c r="K221" s="18">
        <f t="shared" si="67"/>
        <v>10.41</v>
      </c>
      <c r="L221" s="15">
        <f t="shared" si="68"/>
        <v>520.5</v>
      </c>
    </row>
    <row r="222" spans="1:12" ht="39.6" x14ac:dyDescent="0.25">
      <c r="A222" s="12">
        <v>1709</v>
      </c>
      <c r="B222" s="13" t="s">
        <v>452</v>
      </c>
      <c r="C222" s="14" t="s">
        <v>453</v>
      </c>
      <c r="D222" s="15" t="s">
        <v>25</v>
      </c>
      <c r="E222" s="19">
        <v>5</v>
      </c>
      <c r="F222" s="17">
        <v>19.78</v>
      </c>
      <c r="G222" s="17">
        <v>3.18</v>
      </c>
      <c r="H222" s="17">
        <f t="shared" si="64"/>
        <v>22.96</v>
      </c>
      <c r="I222" s="18">
        <f t="shared" si="65"/>
        <v>6.02</v>
      </c>
      <c r="J222" s="18">
        <f t="shared" si="66"/>
        <v>0</v>
      </c>
      <c r="K222" s="18">
        <f t="shared" si="67"/>
        <v>28.98</v>
      </c>
      <c r="L222" s="15">
        <f t="shared" si="68"/>
        <v>144.9</v>
      </c>
    </row>
    <row r="223" spans="1:12" ht="39.6" x14ac:dyDescent="0.25">
      <c r="A223" s="12">
        <v>1710</v>
      </c>
      <c r="B223" s="13" t="s">
        <v>454</v>
      </c>
      <c r="C223" s="14" t="s">
        <v>455</v>
      </c>
      <c r="D223" s="15" t="s">
        <v>25</v>
      </c>
      <c r="E223" s="19">
        <v>5</v>
      </c>
      <c r="F223" s="17">
        <v>82.17</v>
      </c>
      <c r="G223" s="17">
        <v>4.24</v>
      </c>
      <c r="H223" s="17">
        <f t="shared" si="64"/>
        <v>86.41</v>
      </c>
      <c r="I223" s="18">
        <f t="shared" si="65"/>
        <v>22.67</v>
      </c>
      <c r="J223" s="18">
        <f t="shared" si="66"/>
        <v>0</v>
      </c>
      <c r="K223" s="18">
        <f t="shared" si="67"/>
        <v>109.08</v>
      </c>
      <c r="L223" s="15">
        <f t="shared" si="68"/>
        <v>545.4</v>
      </c>
    </row>
    <row r="224" spans="1:12" ht="52.8" x14ac:dyDescent="0.25">
      <c r="A224" s="12">
        <v>1711</v>
      </c>
      <c r="B224" s="13" t="s">
        <v>456</v>
      </c>
      <c r="C224" s="14" t="s">
        <v>457</v>
      </c>
      <c r="D224" s="15" t="s">
        <v>25</v>
      </c>
      <c r="E224" s="19">
        <v>10</v>
      </c>
      <c r="F224" s="17">
        <v>13.35</v>
      </c>
      <c r="G224" s="17">
        <v>5.48</v>
      </c>
      <c r="H224" s="17">
        <f t="shared" si="64"/>
        <v>18.829999999999998</v>
      </c>
      <c r="I224" s="18">
        <f t="shared" si="65"/>
        <v>4.9400000000000004</v>
      </c>
      <c r="J224" s="18">
        <f t="shared" si="66"/>
        <v>0</v>
      </c>
      <c r="K224" s="18">
        <f t="shared" si="67"/>
        <v>23.77</v>
      </c>
      <c r="L224" s="15">
        <f t="shared" si="68"/>
        <v>237.7</v>
      </c>
    </row>
    <row r="225" spans="1:12" ht="39.6" x14ac:dyDescent="0.25">
      <c r="A225" s="12">
        <v>1712</v>
      </c>
      <c r="B225" s="13" t="s">
        <v>458</v>
      </c>
      <c r="C225" s="14" t="s">
        <v>459</v>
      </c>
      <c r="D225" s="15" t="s">
        <v>25</v>
      </c>
      <c r="E225" s="19">
        <v>10</v>
      </c>
      <c r="F225" s="17">
        <v>30.49</v>
      </c>
      <c r="G225" s="17">
        <v>10.65</v>
      </c>
      <c r="H225" s="17">
        <f t="shared" si="64"/>
        <v>41.14</v>
      </c>
      <c r="I225" s="18">
        <f t="shared" si="65"/>
        <v>10.79</v>
      </c>
      <c r="J225" s="18">
        <f t="shared" si="66"/>
        <v>0</v>
      </c>
      <c r="K225" s="18">
        <f t="shared" si="67"/>
        <v>51.93</v>
      </c>
      <c r="L225" s="15">
        <f t="shared" si="68"/>
        <v>519.29999999999995</v>
      </c>
    </row>
    <row r="226" spans="1:12" ht="26.4" x14ac:dyDescent="0.25">
      <c r="A226" s="12">
        <v>1713</v>
      </c>
      <c r="B226" s="13" t="s">
        <v>460</v>
      </c>
      <c r="C226" s="14" t="s">
        <v>461</v>
      </c>
      <c r="D226" s="15" t="s">
        <v>25</v>
      </c>
      <c r="E226" s="16">
        <v>4</v>
      </c>
      <c r="F226" s="17">
        <v>48.69</v>
      </c>
      <c r="G226" s="17">
        <v>49.92</v>
      </c>
      <c r="H226" s="17">
        <f t="shared" si="64"/>
        <v>98.61</v>
      </c>
      <c r="I226" s="18">
        <f t="shared" si="65"/>
        <v>25.87</v>
      </c>
      <c r="J226" s="18">
        <f t="shared" si="66"/>
        <v>0</v>
      </c>
      <c r="K226" s="18">
        <f t="shared" si="67"/>
        <v>124.48</v>
      </c>
      <c r="L226" s="15">
        <f t="shared" si="68"/>
        <v>497.92</v>
      </c>
    </row>
    <row r="227" spans="1:12" ht="26.4" x14ac:dyDescent="0.25">
      <c r="A227" s="12">
        <v>1714</v>
      </c>
      <c r="B227" s="13" t="s">
        <v>462</v>
      </c>
      <c r="C227" s="14" t="s">
        <v>463</v>
      </c>
      <c r="D227" s="15" t="s">
        <v>25</v>
      </c>
      <c r="E227" s="16">
        <v>8</v>
      </c>
      <c r="F227" s="17">
        <v>41.28</v>
      </c>
      <c r="G227" s="17">
        <v>49.92</v>
      </c>
      <c r="H227" s="17">
        <f t="shared" si="64"/>
        <v>91.2</v>
      </c>
      <c r="I227" s="18">
        <f t="shared" si="65"/>
        <v>23.93</v>
      </c>
      <c r="J227" s="18">
        <f t="shared" si="66"/>
        <v>0</v>
      </c>
      <c r="K227" s="18">
        <f t="shared" si="67"/>
        <v>115.13</v>
      </c>
      <c r="L227" s="15">
        <f t="shared" si="68"/>
        <v>921.04</v>
      </c>
    </row>
    <row r="228" spans="1:12" ht="13.2" x14ac:dyDescent="0.25">
      <c r="A228" s="8"/>
      <c r="B228" s="9"/>
      <c r="C228" s="10" t="s">
        <v>464</v>
      </c>
      <c r="D228" s="10"/>
      <c r="E228" s="10"/>
      <c r="F228" s="11"/>
      <c r="G228" s="11"/>
      <c r="H228" s="11"/>
      <c r="I228" s="11"/>
      <c r="J228" s="11"/>
      <c r="K228" s="11"/>
      <c r="L228" s="10"/>
    </row>
    <row r="229" spans="1:12" ht="66" x14ac:dyDescent="0.25">
      <c r="A229" s="12">
        <v>1715</v>
      </c>
      <c r="B229" s="13" t="s">
        <v>465</v>
      </c>
      <c r="C229" s="14" t="s">
        <v>466</v>
      </c>
      <c r="D229" s="15" t="s">
        <v>46</v>
      </c>
      <c r="E229" s="19">
        <v>100</v>
      </c>
      <c r="F229" s="17">
        <v>88.67</v>
      </c>
      <c r="G229" s="17">
        <v>12.3</v>
      </c>
      <c r="H229" s="17">
        <f t="shared" ref="H229:H240" si="69">TRUNC((G229+F229),2)</f>
        <v>100.97</v>
      </c>
      <c r="I229" s="18">
        <f t="shared" ref="I229:I240" si="70">TRUNC((H229*$K$802),2)</f>
        <v>26.49</v>
      </c>
      <c r="J229" s="18">
        <f t="shared" ref="J229:J240" si="71">TRUNC((H229+I229)*$K$803,2)</f>
        <v>0</v>
      </c>
      <c r="K229" s="18">
        <f t="shared" ref="K229:K240" si="72">TRUNC((H229*(1+$K$802))-(H229*(1+$K$802)*$K$803),2)</f>
        <v>127.46</v>
      </c>
      <c r="L229" s="15">
        <f t="shared" ref="L229:L240" si="73">TRUNC(K229*E229,2)</f>
        <v>12746</v>
      </c>
    </row>
    <row r="230" spans="1:12" ht="52.8" x14ac:dyDescent="0.25">
      <c r="A230" s="12">
        <v>1716</v>
      </c>
      <c r="B230" s="13" t="s">
        <v>467</v>
      </c>
      <c r="C230" s="14" t="s">
        <v>468</v>
      </c>
      <c r="D230" s="15" t="s">
        <v>46</v>
      </c>
      <c r="E230" s="19">
        <v>80</v>
      </c>
      <c r="F230" s="17">
        <v>58.04</v>
      </c>
      <c r="G230" s="17">
        <v>9.8699999999999992</v>
      </c>
      <c r="H230" s="17">
        <f t="shared" si="69"/>
        <v>67.91</v>
      </c>
      <c r="I230" s="18">
        <f t="shared" si="70"/>
        <v>17.809999999999999</v>
      </c>
      <c r="J230" s="18">
        <f t="shared" si="71"/>
        <v>0</v>
      </c>
      <c r="K230" s="18">
        <f t="shared" si="72"/>
        <v>85.72</v>
      </c>
      <c r="L230" s="15">
        <f t="shared" si="73"/>
        <v>6857.6</v>
      </c>
    </row>
    <row r="231" spans="1:12" ht="52.8" x14ac:dyDescent="0.25">
      <c r="A231" s="12">
        <v>1717</v>
      </c>
      <c r="B231" s="13" t="s">
        <v>469</v>
      </c>
      <c r="C231" s="14" t="s">
        <v>470</v>
      </c>
      <c r="D231" s="15" t="s">
        <v>46</v>
      </c>
      <c r="E231" s="16">
        <v>200</v>
      </c>
      <c r="F231" s="17">
        <v>50.57</v>
      </c>
      <c r="G231" s="17">
        <v>6.55</v>
      </c>
      <c r="H231" s="17">
        <f t="shared" si="69"/>
        <v>57.12</v>
      </c>
      <c r="I231" s="18">
        <f t="shared" si="70"/>
        <v>14.98</v>
      </c>
      <c r="J231" s="18">
        <f t="shared" si="71"/>
        <v>0</v>
      </c>
      <c r="K231" s="18">
        <f t="shared" si="72"/>
        <v>72.099999999999994</v>
      </c>
      <c r="L231" s="15">
        <f t="shared" si="73"/>
        <v>14420</v>
      </c>
    </row>
    <row r="232" spans="1:12" ht="52.8" x14ac:dyDescent="0.25">
      <c r="A232" s="12">
        <v>1718</v>
      </c>
      <c r="B232" s="13" t="s">
        <v>471</v>
      </c>
      <c r="C232" s="14" t="s">
        <v>472</v>
      </c>
      <c r="D232" s="15" t="s">
        <v>25</v>
      </c>
      <c r="E232" s="16">
        <v>10</v>
      </c>
      <c r="F232" s="17">
        <v>166.32</v>
      </c>
      <c r="G232" s="17">
        <v>163.13</v>
      </c>
      <c r="H232" s="17">
        <f t="shared" si="69"/>
        <v>329.45</v>
      </c>
      <c r="I232" s="18">
        <f t="shared" si="70"/>
        <v>86.44</v>
      </c>
      <c r="J232" s="18">
        <f t="shared" si="71"/>
        <v>0</v>
      </c>
      <c r="K232" s="18">
        <f t="shared" si="72"/>
        <v>415.89</v>
      </c>
      <c r="L232" s="15">
        <f t="shared" si="73"/>
        <v>4158.8999999999996</v>
      </c>
    </row>
    <row r="233" spans="1:12" ht="39.6" x14ac:dyDescent="0.25">
      <c r="A233" s="12">
        <v>1719</v>
      </c>
      <c r="B233" s="13" t="s">
        <v>473</v>
      </c>
      <c r="C233" s="14" t="s">
        <v>474</v>
      </c>
      <c r="D233" s="15" t="s">
        <v>46</v>
      </c>
      <c r="E233" s="19">
        <v>50</v>
      </c>
      <c r="F233" s="17">
        <v>96.61</v>
      </c>
      <c r="G233" s="17">
        <v>30.59</v>
      </c>
      <c r="H233" s="17">
        <f t="shared" si="69"/>
        <v>127.2</v>
      </c>
      <c r="I233" s="18">
        <f t="shared" si="70"/>
        <v>33.369999999999997</v>
      </c>
      <c r="J233" s="18">
        <f t="shared" si="71"/>
        <v>0</v>
      </c>
      <c r="K233" s="18">
        <f t="shared" si="72"/>
        <v>160.57</v>
      </c>
      <c r="L233" s="15">
        <f t="shared" si="73"/>
        <v>8028.5</v>
      </c>
    </row>
    <row r="234" spans="1:12" ht="39.6" x14ac:dyDescent="0.25">
      <c r="A234" s="12">
        <v>1720</v>
      </c>
      <c r="B234" s="13" t="s">
        <v>475</v>
      </c>
      <c r="C234" s="14" t="s">
        <v>476</v>
      </c>
      <c r="D234" s="15" t="s">
        <v>46</v>
      </c>
      <c r="E234" s="19">
        <v>20</v>
      </c>
      <c r="F234" s="17">
        <v>21.82</v>
      </c>
      <c r="G234" s="17">
        <v>13.69</v>
      </c>
      <c r="H234" s="17">
        <f t="shared" si="69"/>
        <v>35.51</v>
      </c>
      <c r="I234" s="18">
        <f t="shared" si="70"/>
        <v>9.31</v>
      </c>
      <c r="J234" s="18">
        <f t="shared" si="71"/>
        <v>0</v>
      </c>
      <c r="K234" s="18">
        <f t="shared" si="72"/>
        <v>44.82</v>
      </c>
      <c r="L234" s="15">
        <f t="shared" si="73"/>
        <v>896.4</v>
      </c>
    </row>
    <row r="235" spans="1:12" ht="52.8" x14ac:dyDescent="0.25">
      <c r="A235" s="12">
        <v>1721</v>
      </c>
      <c r="B235" s="13" t="s">
        <v>477</v>
      </c>
      <c r="C235" s="14" t="s">
        <v>478</v>
      </c>
      <c r="D235" s="15" t="s">
        <v>25</v>
      </c>
      <c r="E235" s="16">
        <v>10</v>
      </c>
      <c r="F235" s="17">
        <v>425.84</v>
      </c>
      <c r="G235" s="17">
        <v>25.3</v>
      </c>
      <c r="H235" s="17">
        <f t="shared" si="69"/>
        <v>451.14</v>
      </c>
      <c r="I235" s="18">
        <f t="shared" si="70"/>
        <v>118.37</v>
      </c>
      <c r="J235" s="18">
        <f t="shared" si="71"/>
        <v>0</v>
      </c>
      <c r="K235" s="18">
        <f t="shared" si="72"/>
        <v>569.51</v>
      </c>
      <c r="L235" s="15">
        <f t="shared" si="73"/>
        <v>5695.1</v>
      </c>
    </row>
    <row r="236" spans="1:12" ht="52.8" x14ac:dyDescent="0.25">
      <c r="A236" s="12">
        <v>1722</v>
      </c>
      <c r="B236" s="13" t="s">
        <v>479</v>
      </c>
      <c r="C236" s="14" t="s">
        <v>480</v>
      </c>
      <c r="D236" s="15" t="s">
        <v>25</v>
      </c>
      <c r="E236" s="16">
        <v>5</v>
      </c>
      <c r="F236" s="17">
        <v>649.6</v>
      </c>
      <c r="G236" s="17">
        <v>254.91</v>
      </c>
      <c r="H236" s="17">
        <f t="shared" si="69"/>
        <v>904.51</v>
      </c>
      <c r="I236" s="18">
        <f t="shared" si="70"/>
        <v>237.34</v>
      </c>
      <c r="J236" s="18">
        <f t="shared" si="71"/>
        <v>0</v>
      </c>
      <c r="K236" s="18">
        <f t="shared" si="72"/>
        <v>1141.8499999999999</v>
      </c>
      <c r="L236" s="15">
        <f t="shared" si="73"/>
        <v>5709.25</v>
      </c>
    </row>
    <row r="237" spans="1:12" ht="52.8" x14ac:dyDescent="0.25">
      <c r="A237" s="12">
        <v>1723</v>
      </c>
      <c r="B237" s="13" t="s">
        <v>481</v>
      </c>
      <c r="C237" s="14" t="s">
        <v>482</v>
      </c>
      <c r="D237" s="15" t="s">
        <v>25</v>
      </c>
      <c r="E237" s="16">
        <v>5</v>
      </c>
      <c r="F237" s="17">
        <v>348.12</v>
      </c>
      <c r="G237" s="17">
        <v>341.34</v>
      </c>
      <c r="H237" s="17">
        <f t="shared" si="69"/>
        <v>689.46</v>
      </c>
      <c r="I237" s="18">
        <f t="shared" si="70"/>
        <v>180.91</v>
      </c>
      <c r="J237" s="18">
        <f t="shared" si="71"/>
        <v>0</v>
      </c>
      <c r="K237" s="18">
        <f t="shared" si="72"/>
        <v>870.37</v>
      </c>
      <c r="L237" s="15">
        <f t="shared" si="73"/>
        <v>4351.8500000000004</v>
      </c>
    </row>
    <row r="238" spans="1:12" ht="52.8" x14ac:dyDescent="0.25">
      <c r="A238" s="12">
        <v>1724</v>
      </c>
      <c r="B238" s="13" t="s">
        <v>483</v>
      </c>
      <c r="C238" s="14" t="s">
        <v>484</v>
      </c>
      <c r="D238" s="15" t="s">
        <v>25</v>
      </c>
      <c r="E238" s="16">
        <v>5</v>
      </c>
      <c r="F238" s="17">
        <v>432.95</v>
      </c>
      <c r="G238" s="17">
        <v>360.73</v>
      </c>
      <c r="H238" s="17">
        <f t="shared" si="69"/>
        <v>793.68</v>
      </c>
      <c r="I238" s="18">
        <f t="shared" si="70"/>
        <v>208.26</v>
      </c>
      <c r="J238" s="18">
        <f t="shared" si="71"/>
        <v>0</v>
      </c>
      <c r="K238" s="18">
        <f t="shared" si="72"/>
        <v>1001.94</v>
      </c>
      <c r="L238" s="15">
        <f t="shared" si="73"/>
        <v>5009.7</v>
      </c>
    </row>
    <row r="239" spans="1:12" ht="66" x14ac:dyDescent="0.25">
      <c r="A239" s="12">
        <v>1725</v>
      </c>
      <c r="B239" s="13" t="s">
        <v>485</v>
      </c>
      <c r="C239" s="14" t="s">
        <v>486</v>
      </c>
      <c r="D239" s="15" t="s">
        <v>39</v>
      </c>
      <c r="E239" s="19">
        <v>15</v>
      </c>
      <c r="F239" s="17">
        <v>179.85</v>
      </c>
      <c r="G239" s="17">
        <v>38.630000000000003</v>
      </c>
      <c r="H239" s="17">
        <f t="shared" si="69"/>
        <v>218.48</v>
      </c>
      <c r="I239" s="18">
        <f t="shared" si="70"/>
        <v>57.32</v>
      </c>
      <c r="J239" s="18">
        <f t="shared" si="71"/>
        <v>0</v>
      </c>
      <c r="K239" s="18">
        <f t="shared" si="72"/>
        <v>275.8</v>
      </c>
      <c r="L239" s="15">
        <f t="shared" si="73"/>
        <v>4137</v>
      </c>
    </row>
    <row r="240" spans="1:12" ht="52.8" x14ac:dyDescent="0.25">
      <c r="A240" s="12">
        <v>1726</v>
      </c>
      <c r="B240" s="13" t="s">
        <v>487</v>
      </c>
      <c r="C240" s="14" t="s">
        <v>488</v>
      </c>
      <c r="D240" s="15" t="s">
        <v>46</v>
      </c>
      <c r="E240" s="16">
        <v>150</v>
      </c>
      <c r="F240" s="17">
        <v>121.06</v>
      </c>
      <c r="G240" s="17">
        <v>12.3</v>
      </c>
      <c r="H240" s="17">
        <f t="shared" si="69"/>
        <v>133.36000000000001</v>
      </c>
      <c r="I240" s="18">
        <f t="shared" si="70"/>
        <v>34.99</v>
      </c>
      <c r="J240" s="18">
        <f t="shared" si="71"/>
        <v>0</v>
      </c>
      <c r="K240" s="18">
        <f t="shared" si="72"/>
        <v>168.35</v>
      </c>
      <c r="L240" s="15">
        <f t="shared" si="73"/>
        <v>25252.5</v>
      </c>
    </row>
    <row r="241" spans="1:12" ht="13.2" x14ac:dyDescent="0.25">
      <c r="A241" s="8"/>
      <c r="B241" s="9"/>
      <c r="C241" s="10" t="s">
        <v>489</v>
      </c>
      <c r="D241" s="10"/>
      <c r="E241" s="10"/>
      <c r="F241" s="11"/>
      <c r="G241" s="11"/>
      <c r="H241" s="11"/>
      <c r="I241" s="11"/>
      <c r="J241" s="11"/>
      <c r="K241" s="11"/>
      <c r="L241" s="10"/>
    </row>
    <row r="242" spans="1:12" ht="26.4" x14ac:dyDescent="0.25">
      <c r="A242" s="12">
        <v>1727</v>
      </c>
      <c r="B242" s="13" t="s">
        <v>490</v>
      </c>
      <c r="C242" s="14" t="s">
        <v>491</v>
      </c>
      <c r="D242" s="15" t="s">
        <v>25</v>
      </c>
      <c r="E242" s="19">
        <v>30</v>
      </c>
      <c r="F242" s="17">
        <v>1.91</v>
      </c>
      <c r="G242" s="17">
        <v>4.9800000000000004</v>
      </c>
      <c r="H242" s="17">
        <f t="shared" ref="H242:H258" si="74">TRUNC((G242+F242),2)</f>
        <v>6.89</v>
      </c>
      <c r="I242" s="18">
        <f t="shared" ref="I242:I258" si="75">TRUNC((H242*$K$802),2)</f>
        <v>1.8</v>
      </c>
      <c r="J242" s="18">
        <f t="shared" ref="J242:J258" si="76">TRUNC((H242+I242)*$K$803,2)</f>
        <v>0</v>
      </c>
      <c r="K242" s="18">
        <f t="shared" ref="K242:K258" si="77">TRUNC((H242*(1+$K$802))-(H242*(1+$K$802)*$K$803),2)</f>
        <v>8.69</v>
      </c>
      <c r="L242" s="15">
        <f t="shared" ref="L242:L258" si="78">TRUNC(K242*E242,2)</f>
        <v>260.7</v>
      </c>
    </row>
    <row r="243" spans="1:12" ht="39.6" x14ac:dyDescent="0.25">
      <c r="A243" s="12">
        <v>1728</v>
      </c>
      <c r="B243" s="13" t="s">
        <v>492</v>
      </c>
      <c r="C243" s="14" t="s">
        <v>493</v>
      </c>
      <c r="D243" s="15" t="s">
        <v>39</v>
      </c>
      <c r="E243" s="19">
        <v>8</v>
      </c>
      <c r="F243" s="17">
        <v>617.25</v>
      </c>
      <c r="G243" s="17">
        <v>64.05</v>
      </c>
      <c r="H243" s="17">
        <f t="shared" si="74"/>
        <v>681.3</v>
      </c>
      <c r="I243" s="18">
        <f t="shared" si="75"/>
        <v>178.77</v>
      </c>
      <c r="J243" s="18">
        <f t="shared" si="76"/>
        <v>0</v>
      </c>
      <c r="K243" s="18">
        <f t="shared" si="77"/>
        <v>860.07</v>
      </c>
      <c r="L243" s="15">
        <f t="shared" si="78"/>
        <v>6880.56</v>
      </c>
    </row>
    <row r="244" spans="1:12" ht="26.4" x14ac:dyDescent="0.25">
      <c r="A244" s="12">
        <v>1729</v>
      </c>
      <c r="B244" s="13" t="s">
        <v>494</v>
      </c>
      <c r="C244" s="14" t="s">
        <v>495</v>
      </c>
      <c r="D244" s="15" t="s">
        <v>25</v>
      </c>
      <c r="E244" s="19">
        <v>8</v>
      </c>
      <c r="F244" s="17">
        <v>25.8</v>
      </c>
      <c r="G244" s="17">
        <v>6.96</v>
      </c>
      <c r="H244" s="17">
        <f t="shared" si="74"/>
        <v>32.76</v>
      </c>
      <c r="I244" s="18">
        <f t="shared" si="75"/>
        <v>8.59</v>
      </c>
      <c r="J244" s="18">
        <f t="shared" si="76"/>
        <v>0</v>
      </c>
      <c r="K244" s="18">
        <f t="shared" si="77"/>
        <v>41.35</v>
      </c>
      <c r="L244" s="15">
        <f t="shared" si="78"/>
        <v>330.8</v>
      </c>
    </row>
    <row r="245" spans="1:12" ht="52.8" x14ac:dyDescent="0.25">
      <c r="A245" s="12">
        <v>1730</v>
      </c>
      <c r="B245" s="13" t="s">
        <v>496</v>
      </c>
      <c r="C245" s="14" t="s">
        <v>497</v>
      </c>
      <c r="D245" s="15" t="s">
        <v>25</v>
      </c>
      <c r="E245" s="19">
        <v>8</v>
      </c>
      <c r="F245" s="17">
        <v>44.2</v>
      </c>
      <c r="G245" s="17">
        <v>4.74</v>
      </c>
      <c r="H245" s="17">
        <f t="shared" si="74"/>
        <v>48.94</v>
      </c>
      <c r="I245" s="18">
        <f t="shared" si="75"/>
        <v>12.84</v>
      </c>
      <c r="J245" s="18">
        <f t="shared" si="76"/>
        <v>0</v>
      </c>
      <c r="K245" s="18">
        <f t="shared" si="77"/>
        <v>61.78</v>
      </c>
      <c r="L245" s="15">
        <f t="shared" si="78"/>
        <v>494.24</v>
      </c>
    </row>
    <row r="246" spans="1:12" ht="52.8" x14ac:dyDescent="0.25">
      <c r="A246" s="12">
        <v>1731</v>
      </c>
      <c r="B246" s="13" t="s">
        <v>498</v>
      </c>
      <c r="C246" s="14" t="s">
        <v>499</v>
      </c>
      <c r="D246" s="15" t="s">
        <v>25</v>
      </c>
      <c r="E246" s="19">
        <v>2</v>
      </c>
      <c r="F246" s="17">
        <v>1054.02</v>
      </c>
      <c r="G246" s="17">
        <v>243.86</v>
      </c>
      <c r="H246" s="17">
        <f t="shared" si="74"/>
        <v>1297.8800000000001</v>
      </c>
      <c r="I246" s="18">
        <f t="shared" si="75"/>
        <v>340.56</v>
      </c>
      <c r="J246" s="18">
        <f t="shared" si="76"/>
        <v>0</v>
      </c>
      <c r="K246" s="18">
        <f t="shared" si="77"/>
        <v>1638.44</v>
      </c>
      <c r="L246" s="15">
        <f t="shared" si="78"/>
        <v>3276.88</v>
      </c>
    </row>
    <row r="247" spans="1:12" ht="26.4" x14ac:dyDescent="0.25">
      <c r="A247" s="12">
        <v>1732</v>
      </c>
      <c r="B247" s="13" t="s">
        <v>500</v>
      </c>
      <c r="C247" s="14" t="s">
        <v>501</v>
      </c>
      <c r="D247" s="15" t="s">
        <v>25</v>
      </c>
      <c r="E247" s="19">
        <v>2</v>
      </c>
      <c r="F247" s="17">
        <v>1204.1600000000001</v>
      </c>
      <c r="G247" s="17">
        <v>200.4</v>
      </c>
      <c r="H247" s="17">
        <f t="shared" si="74"/>
        <v>1404.56</v>
      </c>
      <c r="I247" s="18">
        <f t="shared" si="75"/>
        <v>368.55</v>
      </c>
      <c r="J247" s="18">
        <f t="shared" si="76"/>
        <v>0</v>
      </c>
      <c r="K247" s="18">
        <f t="shared" si="77"/>
        <v>1773.11</v>
      </c>
      <c r="L247" s="15">
        <f t="shared" si="78"/>
        <v>3546.22</v>
      </c>
    </row>
    <row r="248" spans="1:12" ht="66" x14ac:dyDescent="0.25">
      <c r="A248" s="12">
        <v>1733</v>
      </c>
      <c r="B248" s="13" t="s">
        <v>502</v>
      </c>
      <c r="C248" s="14" t="s">
        <v>503</v>
      </c>
      <c r="D248" s="15" t="s">
        <v>25</v>
      </c>
      <c r="E248" s="19">
        <v>3</v>
      </c>
      <c r="F248" s="17">
        <v>1276.28</v>
      </c>
      <c r="G248" s="17">
        <v>86.6</v>
      </c>
      <c r="H248" s="17">
        <f t="shared" si="74"/>
        <v>1362.88</v>
      </c>
      <c r="I248" s="18">
        <f t="shared" si="75"/>
        <v>357.61</v>
      </c>
      <c r="J248" s="18">
        <f t="shared" si="76"/>
        <v>0</v>
      </c>
      <c r="K248" s="18">
        <f t="shared" si="77"/>
        <v>1720.49</v>
      </c>
      <c r="L248" s="15">
        <f t="shared" si="78"/>
        <v>5161.47</v>
      </c>
    </row>
    <row r="249" spans="1:12" ht="39.6" x14ac:dyDescent="0.25">
      <c r="A249" s="12">
        <v>1734</v>
      </c>
      <c r="B249" s="13" t="s">
        <v>504</v>
      </c>
      <c r="C249" s="14" t="s">
        <v>505</v>
      </c>
      <c r="D249" s="15" t="s">
        <v>39</v>
      </c>
      <c r="E249" s="19">
        <v>80</v>
      </c>
      <c r="F249" s="17">
        <v>7.49</v>
      </c>
      <c r="G249" s="17">
        <v>24.14</v>
      </c>
      <c r="H249" s="17">
        <f t="shared" si="74"/>
        <v>31.63</v>
      </c>
      <c r="I249" s="18">
        <f t="shared" si="75"/>
        <v>8.2899999999999991</v>
      </c>
      <c r="J249" s="18">
        <f t="shared" si="76"/>
        <v>0</v>
      </c>
      <c r="K249" s="18">
        <f t="shared" si="77"/>
        <v>39.92</v>
      </c>
      <c r="L249" s="15">
        <f t="shared" si="78"/>
        <v>3193.6</v>
      </c>
    </row>
    <row r="250" spans="1:12" ht="26.4" x14ac:dyDescent="0.25">
      <c r="A250" s="12">
        <v>1735</v>
      </c>
      <c r="B250" s="13" t="s">
        <v>506</v>
      </c>
      <c r="C250" s="14" t="s">
        <v>507</v>
      </c>
      <c r="D250" s="15" t="s">
        <v>46</v>
      </c>
      <c r="E250" s="19">
        <v>18</v>
      </c>
      <c r="F250" s="17">
        <v>69.56</v>
      </c>
      <c r="G250" s="17">
        <v>14.48</v>
      </c>
      <c r="H250" s="17">
        <f t="shared" si="74"/>
        <v>84.04</v>
      </c>
      <c r="I250" s="18">
        <f t="shared" si="75"/>
        <v>22.05</v>
      </c>
      <c r="J250" s="18">
        <f t="shared" si="76"/>
        <v>0</v>
      </c>
      <c r="K250" s="18">
        <f t="shared" si="77"/>
        <v>106.09</v>
      </c>
      <c r="L250" s="15">
        <f t="shared" si="78"/>
        <v>1909.62</v>
      </c>
    </row>
    <row r="251" spans="1:12" ht="26.4" x14ac:dyDescent="0.25">
      <c r="A251" s="12">
        <v>1736</v>
      </c>
      <c r="B251" s="13" t="s">
        <v>508</v>
      </c>
      <c r="C251" s="14" t="s">
        <v>509</v>
      </c>
      <c r="D251" s="15" t="s">
        <v>25</v>
      </c>
      <c r="E251" s="19">
        <v>6</v>
      </c>
      <c r="F251" s="17">
        <v>48.13</v>
      </c>
      <c r="G251" s="17">
        <v>34.229999999999997</v>
      </c>
      <c r="H251" s="17">
        <f t="shared" si="74"/>
        <v>82.36</v>
      </c>
      <c r="I251" s="18">
        <f t="shared" si="75"/>
        <v>21.61</v>
      </c>
      <c r="J251" s="18">
        <f t="shared" si="76"/>
        <v>0</v>
      </c>
      <c r="K251" s="18">
        <f t="shared" si="77"/>
        <v>103.97</v>
      </c>
      <c r="L251" s="15">
        <f t="shared" si="78"/>
        <v>623.82000000000005</v>
      </c>
    </row>
    <row r="252" spans="1:12" ht="26.4" x14ac:dyDescent="0.25">
      <c r="A252" s="12">
        <v>1737</v>
      </c>
      <c r="B252" s="13" t="s">
        <v>510</v>
      </c>
      <c r="C252" s="14" t="s">
        <v>511</v>
      </c>
      <c r="D252" s="15" t="s">
        <v>387</v>
      </c>
      <c r="E252" s="19">
        <v>2</v>
      </c>
      <c r="F252" s="17">
        <v>134.74</v>
      </c>
      <c r="G252" s="17">
        <v>112.25</v>
      </c>
      <c r="H252" s="17">
        <f t="shared" si="74"/>
        <v>246.99</v>
      </c>
      <c r="I252" s="18">
        <f t="shared" si="75"/>
        <v>64.81</v>
      </c>
      <c r="J252" s="18">
        <f t="shared" si="76"/>
        <v>0</v>
      </c>
      <c r="K252" s="18">
        <f t="shared" si="77"/>
        <v>311.8</v>
      </c>
      <c r="L252" s="15">
        <f t="shared" si="78"/>
        <v>623.6</v>
      </c>
    </row>
    <row r="253" spans="1:12" ht="39.6" x14ac:dyDescent="0.25">
      <c r="A253" s="12">
        <v>1738</v>
      </c>
      <c r="B253" s="13" t="s">
        <v>512</v>
      </c>
      <c r="C253" s="14" t="s">
        <v>513</v>
      </c>
      <c r="D253" s="15" t="s">
        <v>25</v>
      </c>
      <c r="E253" s="19">
        <v>2</v>
      </c>
      <c r="F253" s="17">
        <v>718.61</v>
      </c>
      <c r="G253" s="17">
        <v>0</v>
      </c>
      <c r="H253" s="17">
        <f t="shared" si="74"/>
        <v>718.61</v>
      </c>
      <c r="I253" s="18">
        <f t="shared" si="75"/>
        <v>188.56</v>
      </c>
      <c r="J253" s="18">
        <f t="shared" si="76"/>
        <v>0</v>
      </c>
      <c r="K253" s="18">
        <f t="shared" si="77"/>
        <v>907.17</v>
      </c>
      <c r="L253" s="15">
        <f t="shared" si="78"/>
        <v>1814.34</v>
      </c>
    </row>
    <row r="254" spans="1:12" ht="26.4" x14ac:dyDescent="0.25">
      <c r="A254" s="12">
        <v>1739</v>
      </c>
      <c r="B254" s="13" t="s">
        <v>514</v>
      </c>
      <c r="C254" s="14" t="s">
        <v>515</v>
      </c>
      <c r="D254" s="15" t="s">
        <v>25</v>
      </c>
      <c r="E254" s="19">
        <v>4</v>
      </c>
      <c r="F254" s="17">
        <v>107.8</v>
      </c>
      <c r="G254" s="17">
        <v>33.090000000000003</v>
      </c>
      <c r="H254" s="17">
        <f t="shared" si="74"/>
        <v>140.88999999999999</v>
      </c>
      <c r="I254" s="18">
        <f t="shared" si="75"/>
        <v>36.96</v>
      </c>
      <c r="J254" s="18">
        <f t="shared" si="76"/>
        <v>0</v>
      </c>
      <c r="K254" s="18">
        <f t="shared" si="77"/>
        <v>177.85</v>
      </c>
      <c r="L254" s="15">
        <f t="shared" si="78"/>
        <v>711.4</v>
      </c>
    </row>
    <row r="255" spans="1:12" ht="26.4" x14ac:dyDescent="0.25">
      <c r="A255" s="12">
        <v>1740</v>
      </c>
      <c r="B255" s="13" t="s">
        <v>516</v>
      </c>
      <c r="C255" s="14" t="s">
        <v>517</v>
      </c>
      <c r="D255" s="15" t="s">
        <v>46</v>
      </c>
      <c r="E255" s="19">
        <v>2</v>
      </c>
      <c r="F255" s="17">
        <v>63.78</v>
      </c>
      <c r="G255" s="17">
        <v>158.02000000000001</v>
      </c>
      <c r="H255" s="17">
        <f t="shared" si="74"/>
        <v>221.8</v>
      </c>
      <c r="I255" s="18">
        <f t="shared" si="75"/>
        <v>58.2</v>
      </c>
      <c r="J255" s="18">
        <f t="shared" si="76"/>
        <v>0</v>
      </c>
      <c r="K255" s="18">
        <f t="shared" si="77"/>
        <v>280</v>
      </c>
      <c r="L255" s="15">
        <f t="shared" si="78"/>
        <v>560</v>
      </c>
    </row>
    <row r="256" spans="1:12" ht="52.8" x14ac:dyDescent="0.25">
      <c r="A256" s="12">
        <v>1741</v>
      </c>
      <c r="B256" s="13" t="s">
        <v>518</v>
      </c>
      <c r="C256" s="14" t="s">
        <v>519</v>
      </c>
      <c r="D256" s="15" t="s">
        <v>25</v>
      </c>
      <c r="E256" s="19">
        <v>6</v>
      </c>
      <c r="F256" s="17">
        <v>462.63</v>
      </c>
      <c r="G256" s="17">
        <v>50.1</v>
      </c>
      <c r="H256" s="17">
        <f t="shared" si="74"/>
        <v>512.73</v>
      </c>
      <c r="I256" s="18">
        <f t="shared" si="75"/>
        <v>134.54</v>
      </c>
      <c r="J256" s="18">
        <f t="shared" si="76"/>
        <v>0</v>
      </c>
      <c r="K256" s="18">
        <f t="shared" si="77"/>
        <v>647.27</v>
      </c>
      <c r="L256" s="15">
        <f t="shared" si="78"/>
        <v>3883.62</v>
      </c>
    </row>
    <row r="257" spans="1:12" ht="26.4" x14ac:dyDescent="0.25">
      <c r="A257" s="12">
        <v>1742</v>
      </c>
      <c r="B257" s="13" t="s">
        <v>520</v>
      </c>
      <c r="C257" s="14" t="s">
        <v>521</v>
      </c>
      <c r="D257" s="15" t="s">
        <v>25</v>
      </c>
      <c r="E257" s="19">
        <v>3</v>
      </c>
      <c r="F257" s="17">
        <v>40.369999999999997</v>
      </c>
      <c r="G257" s="17">
        <v>86.6</v>
      </c>
      <c r="H257" s="17">
        <f t="shared" si="74"/>
        <v>126.97</v>
      </c>
      <c r="I257" s="18">
        <f t="shared" si="75"/>
        <v>33.31</v>
      </c>
      <c r="J257" s="18">
        <f t="shared" si="76"/>
        <v>0</v>
      </c>
      <c r="K257" s="18">
        <f t="shared" si="77"/>
        <v>160.28</v>
      </c>
      <c r="L257" s="15">
        <f t="shared" si="78"/>
        <v>480.84</v>
      </c>
    </row>
    <row r="258" spans="1:12" ht="66" x14ac:dyDescent="0.25">
      <c r="A258" s="12">
        <v>1743</v>
      </c>
      <c r="B258" s="13" t="s">
        <v>522</v>
      </c>
      <c r="C258" s="14" t="s">
        <v>523</v>
      </c>
      <c r="D258" s="15" t="s">
        <v>387</v>
      </c>
      <c r="E258" s="16">
        <v>3</v>
      </c>
      <c r="F258" s="17">
        <v>3222.35</v>
      </c>
      <c r="G258" s="17">
        <v>0</v>
      </c>
      <c r="H258" s="17">
        <f t="shared" si="74"/>
        <v>3222.35</v>
      </c>
      <c r="I258" s="18">
        <f t="shared" si="75"/>
        <v>845.54</v>
      </c>
      <c r="J258" s="18">
        <f t="shared" si="76"/>
        <v>0</v>
      </c>
      <c r="K258" s="18">
        <f t="shared" si="77"/>
        <v>4067.89</v>
      </c>
      <c r="L258" s="15">
        <f t="shared" si="78"/>
        <v>12203.67</v>
      </c>
    </row>
    <row r="259" spans="1:12" ht="13.2" x14ac:dyDescent="0.25">
      <c r="A259" s="8"/>
      <c r="B259" s="9"/>
      <c r="C259" s="10" t="s">
        <v>524</v>
      </c>
      <c r="D259" s="10"/>
      <c r="E259" s="10"/>
      <c r="F259" s="11"/>
      <c r="G259" s="11"/>
      <c r="H259" s="11"/>
      <c r="I259" s="11"/>
      <c r="J259" s="11"/>
      <c r="K259" s="11"/>
      <c r="L259" s="10"/>
    </row>
    <row r="260" spans="1:12" ht="39.6" x14ac:dyDescent="0.25">
      <c r="A260" s="12">
        <v>1744</v>
      </c>
      <c r="B260" s="13" t="s">
        <v>525</v>
      </c>
      <c r="C260" s="14" t="s">
        <v>526</v>
      </c>
      <c r="D260" s="15" t="s">
        <v>25</v>
      </c>
      <c r="E260" s="19">
        <v>4</v>
      </c>
      <c r="F260" s="17">
        <v>416.32</v>
      </c>
      <c r="G260" s="17">
        <v>116.3</v>
      </c>
      <c r="H260" s="17">
        <f t="shared" ref="H260:H275" si="79">TRUNC((G260+F260),2)</f>
        <v>532.62</v>
      </c>
      <c r="I260" s="18">
        <f t="shared" ref="I260:I275" si="80">TRUNC((H260*$K$802),2)</f>
        <v>139.75</v>
      </c>
      <c r="J260" s="18">
        <f t="shared" ref="J260:J275" si="81">TRUNC((H260+I260)*$K$803,2)</f>
        <v>0</v>
      </c>
      <c r="K260" s="18">
        <f t="shared" ref="K260:K275" si="82">TRUNC((H260*(1+$K$802))-(H260*(1+$K$802)*$K$803),2)</f>
        <v>672.37</v>
      </c>
      <c r="L260" s="15">
        <f t="shared" ref="L260:L275" si="83">TRUNC(K260*E260,2)</f>
        <v>2689.48</v>
      </c>
    </row>
    <row r="261" spans="1:12" ht="39.6" x14ac:dyDescent="0.25">
      <c r="A261" s="12">
        <v>1745</v>
      </c>
      <c r="B261" s="13" t="s">
        <v>527</v>
      </c>
      <c r="C261" s="14" t="s">
        <v>528</v>
      </c>
      <c r="D261" s="15" t="s">
        <v>25</v>
      </c>
      <c r="E261" s="19">
        <v>4</v>
      </c>
      <c r="F261" s="17">
        <v>308.20999999999998</v>
      </c>
      <c r="G261" s="17">
        <v>17.86</v>
      </c>
      <c r="H261" s="17">
        <f t="shared" si="79"/>
        <v>326.07</v>
      </c>
      <c r="I261" s="18">
        <f t="shared" si="80"/>
        <v>85.56</v>
      </c>
      <c r="J261" s="18">
        <f t="shared" si="81"/>
        <v>0</v>
      </c>
      <c r="K261" s="18">
        <f t="shared" si="82"/>
        <v>411.63</v>
      </c>
      <c r="L261" s="15">
        <f t="shared" si="83"/>
        <v>1646.52</v>
      </c>
    </row>
    <row r="262" spans="1:12" ht="52.8" x14ac:dyDescent="0.25">
      <c r="A262" s="12">
        <v>1746</v>
      </c>
      <c r="B262" s="13" t="s">
        <v>529</v>
      </c>
      <c r="C262" s="14" t="s">
        <v>530</v>
      </c>
      <c r="D262" s="15" t="s">
        <v>25</v>
      </c>
      <c r="E262" s="19">
        <v>3</v>
      </c>
      <c r="F262" s="17">
        <v>356.87</v>
      </c>
      <c r="G262" s="17">
        <v>7.74</v>
      </c>
      <c r="H262" s="17">
        <f t="shared" si="79"/>
        <v>364.61</v>
      </c>
      <c r="I262" s="18">
        <f t="shared" si="80"/>
        <v>95.67</v>
      </c>
      <c r="J262" s="18">
        <f t="shared" si="81"/>
        <v>0</v>
      </c>
      <c r="K262" s="18">
        <f t="shared" si="82"/>
        <v>460.28</v>
      </c>
      <c r="L262" s="15">
        <f t="shared" si="83"/>
        <v>1380.84</v>
      </c>
    </row>
    <row r="263" spans="1:12" ht="52.8" x14ac:dyDescent="0.25">
      <c r="A263" s="12">
        <v>1747</v>
      </c>
      <c r="B263" s="13" t="s">
        <v>531</v>
      </c>
      <c r="C263" s="14" t="s">
        <v>532</v>
      </c>
      <c r="D263" s="15" t="s">
        <v>39</v>
      </c>
      <c r="E263" s="19">
        <v>20</v>
      </c>
      <c r="F263" s="17">
        <v>209.56</v>
      </c>
      <c r="G263" s="17">
        <v>31.86</v>
      </c>
      <c r="H263" s="17">
        <f t="shared" si="79"/>
        <v>241.42</v>
      </c>
      <c r="I263" s="18">
        <f t="shared" si="80"/>
        <v>63.34</v>
      </c>
      <c r="J263" s="18">
        <f t="shared" si="81"/>
        <v>0</v>
      </c>
      <c r="K263" s="18">
        <f t="shared" si="82"/>
        <v>304.76</v>
      </c>
      <c r="L263" s="15">
        <f t="shared" si="83"/>
        <v>6095.2</v>
      </c>
    </row>
    <row r="264" spans="1:12" ht="52.8" x14ac:dyDescent="0.25">
      <c r="A264" s="12">
        <v>1748</v>
      </c>
      <c r="B264" s="13" t="s">
        <v>533</v>
      </c>
      <c r="C264" s="14" t="s">
        <v>534</v>
      </c>
      <c r="D264" s="15" t="s">
        <v>25</v>
      </c>
      <c r="E264" s="16">
        <v>10</v>
      </c>
      <c r="F264" s="17">
        <v>546.49</v>
      </c>
      <c r="G264" s="17">
        <v>8.16</v>
      </c>
      <c r="H264" s="17">
        <f t="shared" si="79"/>
        <v>554.65</v>
      </c>
      <c r="I264" s="18">
        <f t="shared" si="80"/>
        <v>145.54</v>
      </c>
      <c r="J264" s="18">
        <f t="shared" si="81"/>
        <v>0</v>
      </c>
      <c r="K264" s="18">
        <f t="shared" si="82"/>
        <v>700.19</v>
      </c>
      <c r="L264" s="15">
        <f t="shared" si="83"/>
        <v>7001.9</v>
      </c>
    </row>
    <row r="265" spans="1:12" ht="39.6" x14ac:dyDescent="0.25">
      <c r="A265" s="12">
        <v>1749</v>
      </c>
      <c r="B265" s="13" t="s">
        <v>535</v>
      </c>
      <c r="C265" s="14" t="s">
        <v>536</v>
      </c>
      <c r="D265" s="15" t="s">
        <v>25</v>
      </c>
      <c r="E265" s="16">
        <v>10</v>
      </c>
      <c r="F265" s="17">
        <v>182.94</v>
      </c>
      <c r="G265" s="17">
        <v>23.72</v>
      </c>
      <c r="H265" s="17">
        <f t="shared" si="79"/>
        <v>206.66</v>
      </c>
      <c r="I265" s="18">
        <f t="shared" si="80"/>
        <v>54.22</v>
      </c>
      <c r="J265" s="18">
        <f t="shared" si="81"/>
        <v>0</v>
      </c>
      <c r="K265" s="18">
        <f t="shared" si="82"/>
        <v>260.88</v>
      </c>
      <c r="L265" s="15">
        <f t="shared" si="83"/>
        <v>2608.8000000000002</v>
      </c>
    </row>
    <row r="266" spans="1:12" ht="26.4" x14ac:dyDescent="0.25">
      <c r="A266" s="12">
        <v>1750</v>
      </c>
      <c r="B266" s="13" t="s">
        <v>537</v>
      </c>
      <c r="C266" s="14" t="s">
        <v>538</v>
      </c>
      <c r="D266" s="15" t="s">
        <v>25</v>
      </c>
      <c r="E266" s="16">
        <v>6</v>
      </c>
      <c r="F266" s="17">
        <v>2.5299999999999998</v>
      </c>
      <c r="G266" s="17">
        <v>8.36</v>
      </c>
      <c r="H266" s="17">
        <f t="shared" si="79"/>
        <v>10.89</v>
      </c>
      <c r="I266" s="18">
        <f t="shared" si="80"/>
        <v>2.85</v>
      </c>
      <c r="J266" s="18">
        <f t="shared" si="81"/>
        <v>0</v>
      </c>
      <c r="K266" s="18">
        <f t="shared" si="82"/>
        <v>13.74</v>
      </c>
      <c r="L266" s="15">
        <f t="shared" si="83"/>
        <v>82.44</v>
      </c>
    </row>
    <row r="267" spans="1:12" ht="39.6" x14ac:dyDescent="0.25">
      <c r="A267" s="12">
        <v>1751</v>
      </c>
      <c r="B267" s="13" t="s">
        <v>539</v>
      </c>
      <c r="C267" s="14" t="s">
        <v>540</v>
      </c>
      <c r="D267" s="15" t="s">
        <v>25</v>
      </c>
      <c r="E267" s="19">
        <v>20</v>
      </c>
      <c r="F267" s="17">
        <v>123.8</v>
      </c>
      <c r="G267" s="17">
        <v>8.36</v>
      </c>
      <c r="H267" s="17">
        <f t="shared" si="79"/>
        <v>132.16</v>
      </c>
      <c r="I267" s="18">
        <f t="shared" si="80"/>
        <v>34.67</v>
      </c>
      <c r="J267" s="18">
        <f t="shared" si="81"/>
        <v>0</v>
      </c>
      <c r="K267" s="18">
        <f t="shared" si="82"/>
        <v>166.83</v>
      </c>
      <c r="L267" s="15">
        <f t="shared" si="83"/>
        <v>3336.6</v>
      </c>
    </row>
    <row r="268" spans="1:12" ht="39.6" x14ac:dyDescent="0.25">
      <c r="A268" s="12">
        <v>1752</v>
      </c>
      <c r="B268" s="13" t="s">
        <v>541</v>
      </c>
      <c r="C268" s="14" t="s">
        <v>542</v>
      </c>
      <c r="D268" s="15" t="s">
        <v>25</v>
      </c>
      <c r="E268" s="16">
        <v>10</v>
      </c>
      <c r="F268" s="17">
        <v>116.26</v>
      </c>
      <c r="G268" s="17">
        <v>8.36</v>
      </c>
      <c r="H268" s="17">
        <f t="shared" si="79"/>
        <v>124.62</v>
      </c>
      <c r="I268" s="18">
        <f t="shared" si="80"/>
        <v>32.700000000000003</v>
      </c>
      <c r="J268" s="18">
        <f t="shared" si="81"/>
        <v>0</v>
      </c>
      <c r="K268" s="18">
        <f t="shared" si="82"/>
        <v>157.32</v>
      </c>
      <c r="L268" s="15">
        <f t="shared" si="83"/>
        <v>1573.2</v>
      </c>
    </row>
    <row r="269" spans="1:12" ht="39.6" x14ac:dyDescent="0.25">
      <c r="A269" s="12">
        <v>1753</v>
      </c>
      <c r="B269" s="13" t="s">
        <v>543</v>
      </c>
      <c r="C269" s="14" t="s">
        <v>544</v>
      </c>
      <c r="D269" s="15" t="s">
        <v>25</v>
      </c>
      <c r="E269" s="19">
        <v>20</v>
      </c>
      <c r="F269" s="17">
        <v>101.67</v>
      </c>
      <c r="G269" s="17">
        <v>33.28</v>
      </c>
      <c r="H269" s="17">
        <f t="shared" si="79"/>
        <v>134.94999999999999</v>
      </c>
      <c r="I269" s="18">
        <f t="shared" si="80"/>
        <v>35.409999999999997</v>
      </c>
      <c r="J269" s="18">
        <f t="shared" si="81"/>
        <v>0</v>
      </c>
      <c r="K269" s="18">
        <f t="shared" si="82"/>
        <v>170.36</v>
      </c>
      <c r="L269" s="15">
        <f t="shared" si="83"/>
        <v>3407.2</v>
      </c>
    </row>
    <row r="270" spans="1:12" ht="66" x14ac:dyDescent="0.25">
      <c r="A270" s="12">
        <v>1754</v>
      </c>
      <c r="B270" s="13" t="s">
        <v>545</v>
      </c>
      <c r="C270" s="14" t="s">
        <v>546</v>
      </c>
      <c r="D270" s="15" t="s">
        <v>39</v>
      </c>
      <c r="E270" s="19">
        <v>200</v>
      </c>
      <c r="F270" s="17">
        <v>127.85</v>
      </c>
      <c r="G270" s="17">
        <v>13.74</v>
      </c>
      <c r="H270" s="17">
        <f t="shared" si="79"/>
        <v>141.59</v>
      </c>
      <c r="I270" s="18">
        <f t="shared" si="80"/>
        <v>37.15</v>
      </c>
      <c r="J270" s="18">
        <f t="shared" si="81"/>
        <v>0</v>
      </c>
      <c r="K270" s="18">
        <f t="shared" si="82"/>
        <v>178.74</v>
      </c>
      <c r="L270" s="15">
        <f t="shared" si="83"/>
        <v>35748</v>
      </c>
    </row>
    <row r="271" spans="1:12" ht="66" x14ac:dyDescent="0.25">
      <c r="A271" s="12">
        <v>1755</v>
      </c>
      <c r="B271" s="13" t="s">
        <v>547</v>
      </c>
      <c r="C271" s="14" t="s">
        <v>548</v>
      </c>
      <c r="D271" s="15" t="s">
        <v>39</v>
      </c>
      <c r="E271" s="16">
        <v>120</v>
      </c>
      <c r="F271" s="17">
        <v>134.22999999999999</v>
      </c>
      <c r="G271" s="17">
        <v>13.74</v>
      </c>
      <c r="H271" s="17">
        <f t="shared" si="79"/>
        <v>147.97</v>
      </c>
      <c r="I271" s="18">
        <f t="shared" si="80"/>
        <v>38.82</v>
      </c>
      <c r="J271" s="18">
        <f t="shared" si="81"/>
        <v>0</v>
      </c>
      <c r="K271" s="18">
        <f t="shared" si="82"/>
        <v>186.79</v>
      </c>
      <c r="L271" s="15">
        <f t="shared" si="83"/>
        <v>22414.799999999999</v>
      </c>
    </row>
    <row r="272" spans="1:12" ht="39.6" x14ac:dyDescent="0.25">
      <c r="A272" s="12">
        <v>1756</v>
      </c>
      <c r="B272" s="13" t="s">
        <v>549</v>
      </c>
      <c r="C272" s="14" t="s">
        <v>550</v>
      </c>
      <c r="D272" s="15" t="s">
        <v>25</v>
      </c>
      <c r="E272" s="16">
        <v>15</v>
      </c>
      <c r="F272" s="17">
        <v>97.06</v>
      </c>
      <c r="G272" s="17">
        <v>4.88</v>
      </c>
      <c r="H272" s="17">
        <f t="shared" si="79"/>
        <v>101.94</v>
      </c>
      <c r="I272" s="18">
        <f t="shared" si="80"/>
        <v>26.74</v>
      </c>
      <c r="J272" s="18">
        <f t="shared" si="81"/>
        <v>0</v>
      </c>
      <c r="K272" s="18">
        <f t="shared" si="82"/>
        <v>128.68</v>
      </c>
      <c r="L272" s="15">
        <f t="shared" si="83"/>
        <v>1930.2</v>
      </c>
    </row>
    <row r="273" spans="1:12" ht="39.6" x14ac:dyDescent="0.25">
      <c r="A273" s="12">
        <v>1757</v>
      </c>
      <c r="B273" s="13" t="s">
        <v>551</v>
      </c>
      <c r="C273" s="14" t="s">
        <v>552</v>
      </c>
      <c r="D273" s="15" t="s">
        <v>25</v>
      </c>
      <c r="E273" s="16">
        <v>15</v>
      </c>
      <c r="F273" s="17">
        <v>115.59</v>
      </c>
      <c r="G273" s="17">
        <v>3.78</v>
      </c>
      <c r="H273" s="17">
        <f t="shared" si="79"/>
        <v>119.37</v>
      </c>
      <c r="I273" s="18">
        <f t="shared" si="80"/>
        <v>31.32</v>
      </c>
      <c r="J273" s="18">
        <f t="shared" si="81"/>
        <v>0</v>
      </c>
      <c r="K273" s="18">
        <f t="shared" si="82"/>
        <v>150.69</v>
      </c>
      <c r="L273" s="15">
        <f t="shared" si="83"/>
        <v>2260.35</v>
      </c>
    </row>
    <row r="274" spans="1:12" ht="39.6" x14ac:dyDescent="0.25">
      <c r="A274" s="12">
        <v>1758</v>
      </c>
      <c r="B274" s="13" t="s">
        <v>553</v>
      </c>
      <c r="C274" s="14" t="s">
        <v>554</v>
      </c>
      <c r="D274" s="15" t="s">
        <v>25</v>
      </c>
      <c r="E274" s="16">
        <v>15</v>
      </c>
      <c r="F274" s="17">
        <v>180.62</v>
      </c>
      <c r="G274" s="17">
        <v>5.35</v>
      </c>
      <c r="H274" s="17">
        <f t="shared" si="79"/>
        <v>185.97</v>
      </c>
      <c r="I274" s="18">
        <f t="shared" si="80"/>
        <v>48.79</v>
      </c>
      <c r="J274" s="18">
        <f t="shared" si="81"/>
        <v>0</v>
      </c>
      <c r="K274" s="18">
        <f t="shared" si="82"/>
        <v>234.76</v>
      </c>
      <c r="L274" s="15">
        <f t="shared" si="83"/>
        <v>3521.4</v>
      </c>
    </row>
    <row r="275" spans="1:12" ht="39.6" x14ac:dyDescent="0.25">
      <c r="A275" s="12">
        <v>1759</v>
      </c>
      <c r="B275" s="13" t="s">
        <v>555</v>
      </c>
      <c r="C275" s="14" t="s">
        <v>556</v>
      </c>
      <c r="D275" s="15" t="s">
        <v>25</v>
      </c>
      <c r="E275" s="16">
        <v>15</v>
      </c>
      <c r="F275" s="17">
        <v>28.44</v>
      </c>
      <c r="G275" s="17">
        <v>27.87</v>
      </c>
      <c r="H275" s="17">
        <f t="shared" si="79"/>
        <v>56.31</v>
      </c>
      <c r="I275" s="18">
        <f t="shared" si="80"/>
        <v>14.77</v>
      </c>
      <c r="J275" s="18">
        <f t="shared" si="81"/>
        <v>0</v>
      </c>
      <c r="K275" s="18">
        <f t="shared" si="82"/>
        <v>71.08</v>
      </c>
      <c r="L275" s="15">
        <f t="shared" si="83"/>
        <v>1066.2</v>
      </c>
    </row>
    <row r="276" spans="1:12" ht="13.2" x14ac:dyDescent="0.25">
      <c r="A276" s="8"/>
      <c r="B276" s="9"/>
      <c r="C276" s="10" t="s">
        <v>557</v>
      </c>
      <c r="D276" s="10"/>
      <c r="E276" s="10"/>
      <c r="F276" s="11"/>
      <c r="G276" s="11"/>
      <c r="H276" s="11"/>
      <c r="I276" s="11"/>
      <c r="J276" s="11"/>
      <c r="K276" s="11"/>
      <c r="L276" s="10"/>
    </row>
    <row r="277" spans="1:12" ht="39.6" x14ac:dyDescent="0.25">
      <c r="A277" s="12">
        <v>1760</v>
      </c>
      <c r="B277" s="13" t="s">
        <v>558</v>
      </c>
      <c r="C277" s="14" t="s">
        <v>559</v>
      </c>
      <c r="D277" s="15" t="s">
        <v>25</v>
      </c>
      <c r="E277" s="19">
        <v>8</v>
      </c>
      <c r="F277" s="17">
        <v>15.27</v>
      </c>
      <c r="G277" s="17">
        <v>13.38</v>
      </c>
      <c r="H277" s="17">
        <f t="shared" ref="H277:H314" si="84">TRUNC((G277+F277),2)</f>
        <v>28.65</v>
      </c>
      <c r="I277" s="18">
        <f t="shared" ref="I277:I314" si="85">TRUNC((H277*$K$802),2)</f>
        <v>7.51</v>
      </c>
      <c r="J277" s="18">
        <f t="shared" ref="J277:J314" si="86">TRUNC((H277+I277)*$K$803,2)</f>
        <v>0</v>
      </c>
      <c r="K277" s="18">
        <f t="shared" ref="K277:K314" si="87">TRUNC((H277*(1+$K$802))-(H277*(1+$K$802)*$K$803),2)</f>
        <v>36.159999999999997</v>
      </c>
      <c r="L277" s="15">
        <f t="shared" ref="L277:L314" si="88">TRUNC(K277*E277,2)</f>
        <v>289.27999999999997</v>
      </c>
    </row>
    <row r="278" spans="1:12" ht="13.2" x14ac:dyDescent="0.25">
      <c r="A278" s="12">
        <v>1761</v>
      </c>
      <c r="B278" s="13" t="s">
        <v>560</v>
      </c>
      <c r="C278" s="14" t="s">
        <v>561</v>
      </c>
      <c r="D278" s="15" t="s">
        <v>25</v>
      </c>
      <c r="E278" s="19">
        <v>15</v>
      </c>
      <c r="F278" s="17">
        <v>32.93</v>
      </c>
      <c r="G278" s="17">
        <v>30.32</v>
      </c>
      <c r="H278" s="17">
        <f t="shared" si="84"/>
        <v>63.25</v>
      </c>
      <c r="I278" s="18">
        <f t="shared" si="85"/>
        <v>16.59</v>
      </c>
      <c r="J278" s="18">
        <f t="shared" si="86"/>
        <v>0</v>
      </c>
      <c r="K278" s="18">
        <f t="shared" si="87"/>
        <v>79.84</v>
      </c>
      <c r="L278" s="15">
        <f t="shared" si="88"/>
        <v>1197.5999999999999</v>
      </c>
    </row>
    <row r="279" spans="1:12" ht="39.6" x14ac:dyDescent="0.25">
      <c r="A279" s="12">
        <v>1762</v>
      </c>
      <c r="B279" s="13" t="s">
        <v>562</v>
      </c>
      <c r="C279" s="14" t="s">
        <v>563</v>
      </c>
      <c r="D279" s="15" t="s">
        <v>25</v>
      </c>
      <c r="E279" s="19">
        <v>3</v>
      </c>
      <c r="F279" s="17">
        <v>512.87</v>
      </c>
      <c r="G279" s="17">
        <v>30.26</v>
      </c>
      <c r="H279" s="17">
        <f t="shared" si="84"/>
        <v>543.13</v>
      </c>
      <c r="I279" s="18">
        <f t="shared" si="85"/>
        <v>142.51</v>
      </c>
      <c r="J279" s="18">
        <f t="shared" si="86"/>
        <v>0</v>
      </c>
      <c r="K279" s="18">
        <f t="shared" si="87"/>
        <v>685.64</v>
      </c>
      <c r="L279" s="15">
        <f t="shared" si="88"/>
        <v>2056.92</v>
      </c>
    </row>
    <row r="280" spans="1:12" ht="39.6" x14ac:dyDescent="0.25">
      <c r="A280" s="12">
        <v>1763</v>
      </c>
      <c r="B280" s="13" t="s">
        <v>564</v>
      </c>
      <c r="C280" s="14" t="s">
        <v>565</v>
      </c>
      <c r="D280" s="15" t="s">
        <v>25</v>
      </c>
      <c r="E280" s="19">
        <v>3</v>
      </c>
      <c r="F280" s="17">
        <v>302.29000000000002</v>
      </c>
      <c r="G280" s="17">
        <v>20.67</v>
      </c>
      <c r="H280" s="17">
        <f t="shared" si="84"/>
        <v>322.95999999999998</v>
      </c>
      <c r="I280" s="18">
        <f t="shared" si="85"/>
        <v>84.74</v>
      </c>
      <c r="J280" s="18">
        <f t="shared" si="86"/>
        <v>0</v>
      </c>
      <c r="K280" s="18">
        <f t="shared" si="87"/>
        <v>407.7</v>
      </c>
      <c r="L280" s="15">
        <f t="shared" si="88"/>
        <v>1223.0999999999999</v>
      </c>
    </row>
    <row r="281" spans="1:12" ht="79.2" x14ac:dyDescent="0.25">
      <c r="A281" s="12">
        <v>1764</v>
      </c>
      <c r="B281" s="13" t="s">
        <v>566</v>
      </c>
      <c r="C281" s="14" t="s">
        <v>567</v>
      </c>
      <c r="D281" s="15" t="s">
        <v>25</v>
      </c>
      <c r="E281" s="19">
        <v>4</v>
      </c>
      <c r="F281" s="17">
        <v>830.46</v>
      </c>
      <c r="G281" s="17">
        <v>42.99</v>
      </c>
      <c r="H281" s="17">
        <f t="shared" si="84"/>
        <v>873.45</v>
      </c>
      <c r="I281" s="18">
        <f t="shared" si="85"/>
        <v>229.19</v>
      </c>
      <c r="J281" s="18">
        <f t="shared" si="86"/>
        <v>0</v>
      </c>
      <c r="K281" s="18">
        <f t="shared" si="87"/>
        <v>1102.6400000000001</v>
      </c>
      <c r="L281" s="15">
        <f t="shared" si="88"/>
        <v>4410.5600000000004</v>
      </c>
    </row>
    <row r="282" spans="1:12" ht="66" x14ac:dyDescent="0.25">
      <c r="A282" s="12">
        <v>1765</v>
      </c>
      <c r="B282" s="13" t="s">
        <v>568</v>
      </c>
      <c r="C282" s="14" t="s">
        <v>569</v>
      </c>
      <c r="D282" s="15" t="s">
        <v>25</v>
      </c>
      <c r="E282" s="19">
        <v>4</v>
      </c>
      <c r="F282" s="17">
        <v>1523.6</v>
      </c>
      <c r="G282" s="17">
        <v>98.08</v>
      </c>
      <c r="H282" s="17">
        <f t="shared" si="84"/>
        <v>1621.68</v>
      </c>
      <c r="I282" s="18">
        <f t="shared" si="85"/>
        <v>425.52</v>
      </c>
      <c r="J282" s="18">
        <f t="shared" si="86"/>
        <v>0</v>
      </c>
      <c r="K282" s="18">
        <f t="shared" si="87"/>
        <v>2047.2</v>
      </c>
      <c r="L282" s="15">
        <f t="shared" si="88"/>
        <v>8188.8</v>
      </c>
    </row>
    <row r="283" spans="1:12" ht="26.4" x14ac:dyDescent="0.25">
      <c r="A283" s="12">
        <v>1766</v>
      </c>
      <c r="B283" s="13" t="s">
        <v>570</v>
      </c>
      <c r="C283" s="14" t="s">
        <v>571</v>
      </c>
      <c r="D283" s="15" t="s">
        <v>25</v>
      </c>
      <c r="E283" s="19">
        <v>15</v>
      </c>
      <c r="F283" s="17">
        <v>40.49</v>
      </c>
      <c r="G283" s="17">
        <v>5.21</v>
      </c>
      <c r="H283" s="17">
        <f t="shared" si="84"/>
        <v>45.7</v>
      </c>
      <c r="I283" s="18">
        <f t="shared" si="85"/>
        <v>11.99</v>
      </c>
      <c r="J283" s="18">
        <f t="shared" si="86"/>
        <v>0</v>
      </c>
      <c r="K283" s="18">
        <f t="shared" si="87"/>
        <v>57.69</v>
      </c>
      <c r="L283" s="15">
        <f t="shared" si="88"/>
        <v>865.35</v>
      </c>
    </row>
    <row r="284" spans="1:12" ht="26.4" x14ac:dyDescent="0.25">
      <c r="A284" s="12">
        <v>1767</v>
      </c>
      <c r="B284" s="13" t="s">
        <v>572</v>
      </c>
      <c r="C284" s="14" t="s">
        <v>573</v>
      </c>
      <c r="D284" s="15" t="s">
        <v>25</v>
      </c>
      <c r="E284" s="19">
        <v>6</v>
      </c>
      <c r="F284" s="17">
        <v>12.22</v>
      </c>
      <c r="G284" s="17">
        <v>38.69</v>
      </c>
      <c r="H284" s="17">
        <f t="shared" si="84"/>
        <v>50.91</v>
      </c>
      <c r="I284" s="18">
        <f t="shared" si="85"/>
        <v>13.35</v>
      </c>
      <c r="J284" s="18">
        <f t="shared" si="86"/>
        <v>0</v>
      </c>
      <c r="K284" s="18">
        <f t="shared" si="87"/>
        <v>64.260000000000005</v>
      </c>
      <c r="L284" s="15">
        <f t="shared" si="88"/>
        <v>385.56</v>
      </c>
    </row>
    <row r="285" spans="1:12" ht="26.4" x14ac:dyDescent="0.25">
      <c r="A285" s="12">
        <v>1768</v>
      </c>
      <c r="B285" s="13" t="s">
        <v>574</v>
      </c>
      <c r="C285" s="14" t="s">
        <v>575</v>
      </c>
      <c r="D285" s="15" t="s">
        <v>387</v>
      </c>
      <c r="E285" s="19">
        <v>6</v>
      </c>
      <c r="F285" s="17">
        <v>126.3</v>
      </c>
      <c r="G285" s="17">
        <v>49.04</v>
      </c>
      <c r="H285" s="17">
        <f t="shared" si="84"/>
        <v>175.34</v>
      </c>
      <c r="I285" s="18">
        <f t="shared" si="85"/>
        <v>46</v>
      </c>
      <c r="J285" s="18">
        <f t="shared" si="86"/>
        <v>0</v>
      </c>
      <c r="K285" s="18">
        <f t="shared" si="87"/>
        <v>221.34</v>
      </c>
      <c r="L285" s="15">
        <f t="shared" si="88"/>
        <v>1328.04</v>
      </c>
    </row>
    <row r="286" spans="1:12" ht="39.6" x14ac:dyDescent="0.25">
      <c r="A286" s="12">
        <v>1769</v>
      </c>
      <c r="B286" s="13" t="s">
        <v>576</v>
      </c>
      <c r="C286" s="14" t="s">
        <v>577</v>
      </c>
      <c r="D286" s="15" t="s">
        <v>25</v>
      </c>
      <c r="E286" s="19">
        <v>6</v>
      </c>
      <c r="F286" s="17">
        <v>84.46</v>
      </c>
      <c r="G286" s="17">
        <v>27.77</v>
      </c>
      <c r="H286" s="17">
        <f t="shared" si="84"/>
        <v>112.23</v>
      </c>
      <c r="I286" s="18">
        <f t="shared" si="85"/>
        <v>29.44</v>
      </c>
      <c r="J286" s="18">
        <f t="shared" si="86"/>
        <v>0</v>
      </c>
      <c r="K286" s="18">
        <f t="shared" si="87"/>
        <v>141.66999999999999</v>
      </c>
      <c r="L286" s="15">
        <f t="shared" si="88"/>
        <v>850.02</v>
      </c>
    </row>
    <row r="287" spans="1:12" ht="26.4" x14ac:dyDescent="0.25">
      <c r="A287" s="12">
        <v>1770</v>
      </c>
      <c r="B287" s="13" t="s">
        <v>578</v>
      </c>
      <c r="C287" s="14" t="s">
        <v>579</v>
      </c>
      <c r="D287" s="15" t="s">
        <v>25</v>
      </c>
      <c r="E287" s="19">
        <v>6</v>
      </c>
      <c r="F287" s="17">
        <v>530</v>
      </c>
      <c r="G287" s="17">
        <v>70.31</v>
      </c>
      <c r="H287" s="17">
        <f t="shared" si="84"/>
        <v>600.30999999999995</v>
      </c>
      <c r="I287" s="18">
        <f t="shared" si="85"/>
        <v>157.52000000000001</v>
      </c>
      <c r="J287" s="18">
        <f t="shared" si="86"/>
        <v>0</v>
      </c>
      <c r="K287" s="18">
        <f t="shared" si="87"/>
        <v>757.83</v>
      </c>
      <c r="L287" s="15">
        <f t="shared" si="88"/>
        <v>4546.9799999999996</v>
      </c>
    </row>
    <row r="288" spans="1:12" ht="26.4" x14ac:dyDescent="0.25">
      <c r="A288" s="12">
        <v>1771</v>
      </c>
      <c r="B288" s="13" t="s">
        <v>580</v>
      </c>
      <c r="C288" s="14" t="s">
        <v>581</v>
      </c>
      <c r="D288" s="15" t="s">
        <v>25</v>
      </c>
      <c r="E288" s="19">
        <v>5</v>
      </c>
      <c r="F288" s="17">
        <v>37.770000000000003</v>
      </c>
      <c r="G288" s="17">
        <v>14.57</v>
      </c>
      <c r="H288" s="17">
        <f t="shared" si="84"/>
        <v>52.34</v>
      </c>
      <c r="I288" s="18">
        <f t="shared" si="85"/>
        <v>13.73</v>
      </c>
      <c r="J288" s="18">
        <f t="shared" si="86"/>
        <v>0</v>
      </c>
      <c r="K288" s="18">
        <f t="shared" si="87"/>
        <v>66.069999999999993</v>
      </c>
      <c r="L288" s="15">
        <f t="shared" si="88"/>
        <v>330.35</v>
      </c>
    </row>
    <row r="289" spans="1:12" ht="39.6" x14ac:dyDescent="0.25">
      <c r="A289" s="12">
        <v>1772</v>
      </c>
      <c r="B289" s="13" t="s">
        <v>582</v>
      </c>
      <c r="C289" s="14" t="s">
        <v>583</v>
      </c>
      <c r="D289" s="15" t="s">
        <v>25</v>
      </c>
      <c r="E289" s="19">
        <v>4</v>
      </c>
      <c r="F289" s="17">
        <v>323.67</v>
      </c>
      <c r="G289" s="17">
        <v>53.56</v>
      </c>
      <c r="H289" s="17">
        <f t="shared" si="84"/>
        <v>377.23</v>
      </c>
      <c r="I289" s="18">
        <f t="shared" si="85"/>
        <v>98.98</v>
      </c>
      <c r="J289" s="18">
        <f t="shared" si="86"/>
        <v>0</v>
      </c>
      <c r="K289" s="18">
        <f t="shared" si="87"/>
        <v>476.21</v>
      </c>
      <c r="L289" s="15">
        <f t="shared" si="88"/>
        <v>1904.84</v>
      </c>
    </row>
    <row r="290" spans="1:12" ht="39.6" x14ac:dyDescent="0.25">
      <c r="A290" s="12">
        <v>1773</v>
      </c>
      <c r="B290" s="13" t="s">
        <v>584</v>
      </c>
      <c r="C290" s="14" t="s">
        <v>585</v>
      </c>
      <c r="D290" s="15" t="s">
        <v>25</v>
      </c>
      <c r="E290" s="19">
        <v>6</v>
      </c>
      <c r="F290" s="17">
        <v>140.26</v>
      </c>
      <c r="G290" s="17">
        <v>31.82</v>
      </c>
      <c r="H290" s="17">
        <f t="shared" si="84"/>
        <v>172.08</v>
      </c>
      <c r="I290" s="18">
        <f t="shared" si="85"/>
        <v>45.15</v>
      </c>
      <c r="J290" s="18">
        <f t="shared" si="86"/>
        <v>0</v>
      </c>
      <c r="K290" s="18">
        <f t="shared" si="87"/>
        <v>217.23</v>
      </c>
      <c r="L290" s="15">
        <f t="shared" si="88"/>
        <v>1303.3800000000001</v>
      </c>
    </row>
    <row r="291" spans="1:12" ht="26.4" x14ac:dyDescent="0.25">
      <c r="A291" s="12">
        <v>1774</v>
      </c>
      <c r="B291" s="13" t="s">
        <v>586</v>
      </c>
      <c r="C291" s="14" t="s">
        <v>587</v>
      </c>
      <c r="D291" s="15" t="s">
        <v>25</v>
      </c>
      <c r="E291" s="19">
        <v>2</v>
      </c>
      <c r="F291" s="17">
        <v>675.97</v>
      </c>
      <c r="G291" s="17">
        <v>47.46</v>
      </c>
      <c r="H291" s="17">
        <f t="shared" si="84"/>
        <v>723.43</v>
      </c>
      <c r="I291" s="18">
        <f t="shared" si="85"/>
        <v>189.82</v>
      </c>
      <c r="J291" s="18">
        <f t="shared" si="86"/>
        <v>0</v>
      </c>
      <c r="K291" s="18">
        <f t="shared" si="87"/>
        <v>913.25</v>
      </c>
      <c r="L291" s="15">
        <f t="shared" si="88"/>
        <v>1826.5</v>
      </c>
    </row>
    <row r="292" spans="1:12" ht="39.6" x14ac:dyDescent="0.25">
      <c r="A292" s="12">
        <v>1775</v>
      </c>
      <c r="B292" s="13" t="s">
        <v>588</v>
      </c>
      <c r="C292" s="14" t="s">
        <v>589</v>
      </c>
      <c r="D292" s="15" t="s">
        <v>25</v>
      </c>
      <c r="E292" s="19">
        <v>2</v>
      </c>
      <c r="F292" s="17">
        <v>203.64</v>
      </c>
      <c r="G292" s="17">
        <v>17.96</v>
      </c>
      <c r="H292" s="17">
        <f t="shared" si="84"/>
        <v>221.6</v>
      </c>
      <c r="I292" s="18">
        <f t="shared" si="85"/>
        <v>58.14</v>
      </c>
      <c r="J292" s="18">
        <f t="shared" si="86"/>
        <v>0</v>
      </c>
      <c r="K292" s="18">
        <f t="shared" si="87"/>
        <v>279.74</v>
      </c>
      <c r="L292" s="15">
        <f t="shared" si="88"/>
        <v>559.48</v>
      </c>
    </row>
    <row r="293" spans="1:12" ht="26.4" x14ac:dyDescent="0.25">
      <c r="A293" s="12">
        <v>1776</v>
      </c>
      <c r="B293" s="13" t="s">
        <v>590</v>
      </c>
      <c r="C293" s="14" t="s">
        <v>591</v>
      </c>
      <c r="D293" s="15" t="s">
        <v>25</v>
      </c>
      <c r="E293" s="19">
        <v>4</v>
      </c>
      <c r="F293" s="17">
        <v>27.93</v>
      </c>
      <c r="G293" s="17">
        <v>32.020000000000003</v>
      </c>
      <c r="H293" s="17">
        <f t="shared" si="84"/>
        <v>59.95</v>
      </c>
      <c r="I293" s="18">
        <f t="shared" si="85"/>
        <v>15.73</v>
      </c>
      <c r="J293" s="18">
        <f t="shared" si="86"/>
        <v>0</v>
      </c>
      <c r="K293" s="18">
        <f t="shared" si="87"/>
        <v>75.680000000000007</v>
      </c>
      <c r="L293" s="15">
        <f t="shared" si="88"/>
        <v>302.72000000000003</v>
      </c>
    </row>
    <row r="294" spans="1:12" ht="39.6" x14ac:dyDescent="0.25">
      <c r="A294" s="12">
        <v>1777</v>
      </c>
      <c r="B294" s="13" t="s">
        <v>592</v>
      </c>
      <c r="C294" s="14" t="s">
        <v>593</v>
      </c>
      <c r="D294" s="15" t="s">
        <v>25</v>
      </c>
      <c r="E294" s="19">
        <v>2</v>
      </c>
      <c r="F294" s="17">
        <v>735.05</v>
      </c>
      <c r="G294" s="17">
        <v>63.12</v>
      </c>
      <c r="H294" s="17">
        <f t="shared" si="84"/>
        <v>798.17</v>
      </c>
      <c r="I294" s="18">
        <f t="shared" si="85"/>
        <v>209.43</v>
      </c>
      <c r="J294" s="18">
        <f t="shared" si="86"/>
        <v>0</v>
      </c>
      <c r="K294" s="18">
        <f t="shared" si="87"/>
        <v>1007.6</v>
      </c>
      <c r="L294" s="15">
        <f t="shared" si="88"/>
        <v>2015.2</v>
      </c>
    </row>
    <row r="295" spans="1:12" ht="26.4" x14ac:dyDescent="0.25">
      <c r="A295" s="12">
        <v>1778</v>
      </c>
      <c r="B295" s="13" t="s">
        <v>594</v>
      </c>
      <c r="C295" s="14" t="s">
        <v>595</v>
      </c>
      <c r="D295" s="15" t="s">
        <v>25</v>
      </c>
      <c r="E295" s="19">
        <v>3</v>
      </c>
      <c r="F295" s="17">
        <v>111.85</v>
      </c>
      <c r="G295" s="17">
        <v>63.12</v>
      </c>
      <c r="H295" s="17">
        <f t="shared" si="84"/>
        <v>174.97</v>
      </c>
      <c r="I295" s="18">
        <f t="shared" si="85"/>
        <v>45.91</v>
      </c>
      <c r="J295" s="18">
        <f t="shared" si="86"/>
        <v>0</v>
      </c>
      <c r="K295" s="18">
        <f t="shared" si="87"/>
        <v>220.88</v>
      </c>
      <c r="L295" s="15">
        <f t="shared" si="88"/>
        <v>662.64</v>
      </c>
    </row>
    <row r="296" spans="1:12" ht="39.6" x14ac:dyDescent="0.25">
      <c r="A296" s="12">
        <v>1779</v>
      </c>
      <c r="B296" s="13" t="s">
        <v>596</v>
      </c>
      <c r="C296" s="14" t="s">
        <v>597</v>
      </c>
      <c r="D296" s="15" t="s">
        <v>25</v>
      </c>
      <c r="E296" s="19">
        <v>2</v>
      </c>
      <c r="F296" s="17">
        <v>122.35</v>
      </c>
      <c r="G296" s="17">
        <v>3.95</v>
      </c>
      <c r="H296" s="17">
        <f t="shared" si="84"/>
        <v>126.3</v>
      </c>
      <c r="I296" s="18">
        <f t="shared" si="85"/>
        <v>33.14</v>
      </c>
      <c r="J296" s="18">
        <f t="shared" si="86"/>
        <v>0</v>
      </c>
      <c r="K296" s="18">
        <f t="shared" si="87"/>
        <v>159.44</v>
      </c>
      <c r="L296" s="15">
        <f t="shared" si="88"/>
        <v>318.88</v>
      </c>
    </row>
    <row r="297" spans="1:12" ht="39.6" x14ac:dyDescent="0.25">
      <c r="A297" s="12">
        <v>1780</v>
      </c>
      <c r="B297" s="13" t="s">
        <v>598</v>
      </c>
      <c r="C297" s="14" t="s">
        <v>599</v>
      </c>
      <c r="D297" s="15" t="s">
        <v>25</v>
      </c>
      <c r="E297" s="19">
        <v>2</v>
      </c>
      <c r="F297" s="17">
        <v>92.72</v>
      </c>
      <c r="G297" s="17">
        <v>5.17</v>
      </c>
      <c r="H297" s="17">
        <f t="shared" si="84"/>
        <v>97.89</v>
      </c>
      <c r="I297" s="18">
        <f t="shared" si="85"/>
        <v>25.68</v>
      </c>
      <c r="J297" s="18">
        <f t="shared" si="86"/>
        <v>0</v>
      </c>
      <c r="K297" s="18">
        <f t="shared" si="87"/>
        <v>123.57</v>
      </c>
      <c r="L297" s="15">
        <f t="shared" si="88"/>
        <v>247.14</v>
      </c>
    </row>
    <row r="298" spans="1:12" ht="26.4" x14ac:dyDescent="0.25">
      <c r="A298" s="12">
        <v>1781</v>
      </c>
      <c r="B298" s="13" t="s">
        <v>600</v>
      </c>
      <c r="C298" s="14" t="s">
        <v>601</v>
      </c>
      <c r="D298" s="15" t="s">
        <v>25</v>
      </c>
      <c r="E298" s="19">
        <v>8</v>
      </c>
      <c r="F298" s="17">
        <v>13.81</v>
      </c>
      <c r="G298" s="17">
        <v>20.47</v>
      </c>
      <c r="H298" s="17">
        <f t="shared" si="84"/>
        <v>34.28</v>
      </c>
      <c r="I298" s="18">
        <f t="shared" si="85"/>
        <v>8.99</v>
      </c>
      <c r="J298" s="18">
        <f t="shared" si="86"/>
        <v>0</v>
      </c>
      <c r="K298" s="18">
        <f t="shared" si="87"/>
        <v>43.27</v>
      </c>
      <c r="L298" s="15">
        <f t="shared" si="88"/>
        <v>346.16</v>
      </c>
    </row>
    <row r="299" spans="1:12" ht="39.6" x14ac:dyDescent="0.25">
      <c r="A299" s="12">
        <v>1782</v>
      </c>
      <c r="B299" s="13" t="s">
        <v>602</v>
      </c>
      <c r="C299" s="14" t="s">
        <v>603</v>
      </c>
      <c r="D299" s="15" t="s">
        <v>25</v>
      </c>
      <c r="E299" s="19">
        <v>6</v>
      </c>
      <c r="F299" s="17">
        <v>201.27</v>
      </c>
      <c r="G299" s="17">
        <v>17.350000000000001</v>
      </c>
      <c r="H299" s="17">
        <f t="shared" si="84"/>
        <v>218.62</v>
      </c>
      <c r="I299" s="18">
        <f t="shared" si="85"/>
        <v>57.36</v>
      </c>
      <c r="J299" s="18">
        <f t="shared" si="86"/>
        <v>0</v>
      </c>
      <c r="K299" s="18">
        <f t="shared" si="87"/>
        <v>275.98</v>
      </c>
      <c r="L299" s="15">
        <f t="shared" si="88"/>
        <v>1655.88</v>
      </c>
    </row>
    <row r="300" spans="1:12" ht="26.4" x14ac:dyDescent="0.25">
      <c r="A300" s="12">
        <v>1783</v>
      </c>
      <c r="B300" s="13" t="s">
        <v>604</v>
      </c>
      <c r="C300" s="14" t="s">
        <v>605</v>
      </c>
      <c r="D300" s="15" t="s">
        <v>25</v>
      </c>
      <c r="E300" s="19">
        <v>6</v>
      </c>
      <c r="F300" s="17">
        <v>1.88</v>
      </c>
      <c r="G300" s="17">
        <v>5.7</v>
      </c>
      <c r="H300" s="17">
        <f t="shared" si="84"/>
        <v>7.58</v>
      </c>
      <c r="I300" s="18">
        <f t="shared" si="85"/>
        <v>1.98</v>
      </c>
      <c r="J300" s="18">
        <f t="shared" si="86"/>
        <v>0</v>
      </c>
      <c r="K300" s="18">
        <f t="shared" si="87"/>
        <v>9.56</v>
      </c>
      <c r="L300" s="15">
        <f t="shared" si="88"/>
        <v>57.36</v>
      </c>
    </row>
    <row r="301" spans="1:12" ht="39.6" x14ac:dyDescent="0.25">
      <c r="A301" s="12">
        <v>1784</v>
      </c>
      <c r="B301" s="13" t="s">
        <v>606</v>
      </c>
      <c r="C301" s="14" t="s">
        <v>607</v>
      </c>
      <c r="D301" s="15" t="s">
        <v>25</v>
      </c>
      <c r="E301" s="19">
        <v>8</v>
      </c>
      <c r="F301" s="17">
        <v>74.37</v>
      </c>
      <c r="G301" s="17">
        <v>5.9</v>
      </c>
      <c r="H301" s="17">
        <f t="shared" si="84"/>
        <v>80.27</v>
      </c>
      <c r="I301" s="18">
        <f t="shared" si="85"/>
        <v>21.06</v>
      </c>
      <c r="J301" s="18">
        <f t="shared" si="86"/>
        <v>0</v>
      </c>
      <c r="K301" s="18">
        <f t="shared" si="87"/>
        <v>101.33</v>
      </c>
      <c r="L301" s="15">
        <f t="shared" si="88"/>
        <v>810.64</v>
      </c>
    </row>
    <row r="302" spans="1:12" ht="26.4" x14ac:dyDescent="0.25">
      <c r="A302" s="12">
        <v>1785</v>
      </c>
      <c r="B302" s="13" t="s">
        <v>608</v>
      </c>
      <c r="C302" s="14" t="s">
        <v>609</v>
      </c>
      <c r="D302" s="15" t="s">
        <v>25</v>
      </c>
      <c r="E302" s="19">
        <v>8</v>
      </c>
      <c r="F302" s="17">
        <v>8.94</v>
      </c>
      <c r="G302" s="17">
        <v>2.86</v>
      </c>
      <c r="H302" s="17">
        <f t="shared" si="84"/>
        <v>11.8</v>
      </c>
      <c r="I302" s="18">
        <f t="shared" si="85"/>
        <v>3.09</v>
      </c>
      <c r="J302" s="18">
        <f t="shared" si="86"/>
        <v>0</v>
      </c>
      <c r="K302" s="18">
        <f t="shared" si="87"/>
        <v>14.89</v>
      </c>
      <c r="L302" s="15">
        <f t="shared" si="88"/>
        <v>119.12</v>
      </c>
    </row>
    <row r="303" spans="1:12" ht="26.4" x14ac:dyDescent="0.25">
      <c r="A303" s="12">
        <v>1786</v>
      </c>
      <c r="B303" s="13" t="s">
        <v>610</v>
      </c>
      <c r="C303" s="14" t="s">
        <v>611</v>
      </c>
      <c r="D303" s="15" t="s">
        <v>25</v>
      </c>
      <c r="E303" s="19">
        <v>8</v>
      </c>
      <c r="F303" s="17">
        <v>54.4</v>
      </c>
      <c r="G303" s="17">
        <v>5.17</v>
      </c>
      <c r="H303" s="17">
        <f t="shared" si="84"/>
        <v>59.57</v>
      </c>
      <c r="I303" s="18">
        <f t="shared" si="85"/>
        <v>15.63</v>
      </c>
      <c r="J303" s="18">
        <f t="shared" si="86"/>
        <v>0</v>
      </c>
      <c r="K303" s="18">
        <f t="shared" si="87"/>
        <v>75.2</v>
      </c>
      <c r="L303" s="15">
        <f t="shared" si="88"/>
        <v>601.6</v>
      </c>
    </row>
    <row r="304" spans="1:12" ht="26.4" x14ac:dyDescent="0.25">
      <c r="A304" s="12">
        <v>1787</v>
      </c>
      <c r="B304" s="13" t="s">
        <v>612</v>
      </c>
      <c r="C304" s="14" t="s">
        <v>613</v>
      </c>
      <c r="D304" s="15" t="s">
        <v>25</v>
      </c>
      <c r="E304" s="19">
        <v>8</v>
      </c>
      <c r="F304" s="17">
        <v>232.9</v>
      </c>
      <c r="G304" s="17">
        <v>9.2799999999999994</v>
      </c>
      <c r="H304" s="17">
        <f t="shared" si="84"/>
        <v>242.18</v>
      </c>
      <c r="I304" s="18">
        <f t="shared" si="85"/>
        <v>63.54</v>
      </c>
      <c r="J304" s="18">
        <f t="shared" si="86"/>
        <v>0</v>
      </c>
      <c r="K304" s="18">
        <f t="shared" si="87"/>
        <v>305.72000000000003</v>
      </c>
      <c r="L304" s="15">
        <f t="shared" si="88"/>
        <v>2445.7600000000002</v>
      </c>
    </row>
    <row r="305" spans="1:12" ht="26.4" x14ac:dyDescent="0.25">
      <c r="A305" s="12">
        <v>1788</v>
      </c>
      <c r="B305" s="13" t="s">
        <v>614</v>
      </c>
      <c r="C305" s="14" t="s">
        <v>615</v>
      </c>
      <c r="D305" s="15" t="s">
        <v>25</v>
      </c>
      <c r="E305" s="19">
        <v>2</v>
      </c>
      <c r="F305" s="17">
        <v>760.02</v>
      </c>
      <c r="G305" s="17">
        <v>34.26</v>
      </c>
      <c r="H305" s="17">
        <f t="shared" si="84"/>
        <v>794.28</v>
      </c>
      <c r="I305" s="18">
        <f t="shared" si="85"/>
        <v>208.41</v>
      </c>
      <c r="J305" s="18">
        <f t="shared" si="86"/>
        <v>0</v>
      </c>
      <c r="K305" s="18">
        <f t="shared" si="87"/>
        <v>1002.69</v>
      </c>
      <c r="L305" s="15">
        <f t="shared" si="88"/>
        <v>2005.38</v>
      </c>
    </row>
    <row r="306" spans="1:12" ht="39.6" x14ac:dyDescent="0.25">
      <c r="A306" s="12">
        <v>1789</v>
      </c>
      <c r="B306" s="13" t="s">
        <v>616</v>
      </c>
      <c r="C306" s="14" t="s">
        <v>617</v>
      </c>
      <c r="D306" s="15" t="s">
        <v>25</v>
      </c>
      <c r="E306" s="19">
        <v>4</v>
      </c>
      <c r="F306" s="17">
        <v>47.96</v>
      </c>
      <c r="G306" s="17">
        <v>34.26</v>
      </c>
      <c r="H306" s="17">
        <f t="shared" si="84"/>
        <v>82.22</v>
      </c>
      <c r="I306" s="18">
        <f t="shared" si="85"/>
        <v>21.57</v>
      </c>
      <c r="J306" s="18">
        <f t="shared" si="86"/>
        <v>0</v>
      </c>
      <c r="K306" s="18">
        <f t="shared" si="87"/>
        <v>103.79</v>
      </c>
      <c r="L306" s="15">
        <f t="shared" si="88"/>
        <v>415.16</v>
      </c>
    </row>
    <row r="307" spans="1:12" ht="26.4" x14ac:dyDescent="0.25">
      <c r="A307" s="12">
        <v>1790</v>
      </c>
      <c r="B307" s="13" t="s">
        <v>618</v>
      </c>
      <c r="C307" s="14" t="s">
        <v>619</v>
      </c>
      <c r="D307" s="15" t="s">
        <v>25</v>
      </c>
      <c r="E307" s="19">
        <v>15</v>
      </c>
      <c r="F307" s="17">
        <v>62.07</v>
      </c>
      <c r="G307" s="17">
        <v>4.72</v>
      </c>
      <c r="H307" s="17">
        <f t="shared" si="84"/>
        <v>66.790000000000006</v>
      </c>
      <c r="I307" s="18">
        <f t="shared" si="85"/>
        <v>17.52</v>
      </c>
      <c r="J307" s="18">
        <f t="shared" si="86"/>
        <v>0</v>
      </c>
      <c r="K307" s="18">
        <f t="shared" si="87"/>
        <v>84.31</v>
      </c>
      <c r="L307" s="15">
        <f t="shared" si="88"/>
        <v>1264.6500000000001</v>
      </c>
    </row>
    <row r="308" spans="1:12" ht="26.4" x14ac:dyDescent="0.25">
      <c r="A308" s="12">
        <v>1791</v>
      </c>
      <c r="B308" s="13" t="s">
        <v>620</v>
      </c>
      <c r="C308" s="14" t="s">
        <v>621</v>
      </c>
      <c r="D308" s="15" t="s">
        <v>25</v>
      </c>
      <c r="E308" s="19">
        <v>6</v>
      </c>
      <c r="F308" s="17">
        <v>514.83000000000004</v>
      </c>
      <c r="G308" s="17">
        <v>31.61</v>
      </c>
      <c r="H308" s="17">
        <f t="shared" si="84"/>
        <v>546.44000000000005</v>
      </c>
      <c r="I308" s="18">
        <f t="shared" si="85"/>
        <v>143.38</v>
      </c>
      <c r="J308" s="18">
        <f t="shared" si="86"/>
        <v>0</v>
      </c>
      <c r="K308" s="18">
        <f t="shared" si="87"/>
        <v>689.82</v>
      </c>
      <c r="L308" s="15">
        <f t="shared" si="88"/>
        <v>4138.92</v>
      </c>
    </row>
    <row r="309" spans="1:12" ht="52.8" x14ac:dyDescent="0.25">
      <c r="A309" s="12">
        <v>1792</v>
      </c>
      <c r="B309" s="13" t="s">
        <v>622</v>
      </c>
      <c r="C309" s="14" t="s">
        <v>623</v>
      </c>
      <c r="D309" s="15" t="s">
        <v>25</v>
      </c>
      <c r="E309" s="19">
        <v>6</v>
      </c>
      <c r="F309" s="17">
        <v>806.26</v>
      </c>
      <c r="G309" s="17">
        <v>70.95</v>
      </c>
      <c r="H309" s="17">
        <f t="shared" si="84"/>
        <v>877.21</v>
      </c>
      <c r="I309" s="18">
        <f t="shared" si="85"/>
        <v>230.17</v>
      </c>
      <c r="J309" s="18">
        <f t="shared" si="86"/>
        <v>0</v>
      </c>
      <c r="K309" s="18">
        <f t="shared" si="87"/>
        <v>1107.3800000000001</v>
      </c>
      <c r="L309" s="15">
        <f t="shared" si="88"/>
        <v>6644.28</v>
      </c>
    </row>
    <row r="310" spans="1:12" ht="39.6" x14ac:dyDescent="0.25">
      <c r="A310" s="12">
        <v>1793</v>
      </c>
      <c r="B310" s="13" t="s">
        <v>624</v>
      </c>
      <c r="C310" s="14" t="s">
        <v>625</v>
      </c>
      <c r="D310" s="15" t="s">
        <v>39</v>
      </c>
      <c r="E310" s="19">
        <v>8</v>
      </c>
      <c r="F310" s="17">
        <v>797.57</v>
      </c>
      <c r="G310" s="17">
        <v>47.56</v>
      </c>
      <c r="H310" s="17">
        <f t="shared" si="84"/>
        <v>845.13</v>
      </c>
      <c r="I310" s="18">
        <f t="shared" si="85"/>
        <v>221.76</v>
      </c>
      <c r="J310" s="18">
        <f t="shared" si="86"/>
        <v>0</v>
      </c>
      <c r="K310" s="18">
        <f t="shared" si="87"/>
        <v>1066.8900000000001</v>
      </c>
      <c r="L310" s="15">
        <f t="shared" si="88"/>
        <v>8535.1200000000008</v>
      </c>
    </row>
    <row r="311" spans="1:12" ht="26.4" x14ac:dyDescent="0.25">
      <c r="A311" s="12">
        <v>1794</v>
      </c>
      <c r="B311" s="13" t="s">
        <v>626</v>
      </c>
      <c r="C311" s="14" t="s">
        <v>627</v>
      </c>
      <c r="D311" s="15" t="s">
        <v>39</v>
      </c>
      <c r="E311" s="19">
        <v>10</v>
      </c>
      <c r="F311" s="17">
        <v>28.06</v>
      </c>
      <c r="G311" s="17">
        <v>0.54</v>
      </c>
      <c r="H311" s="17">
        <f t="shared" si="84"/>
        <v>28.6</v>
      </c>
      <c r="I311" s="18">
        <f t="shared" si="85"/>
        <v>7.5</v>
      </c>
      <c r="J311" s="18">
        <f t="shared" si="86"/>
        <v>0</v>
      </c>
      <c r="K311" s="18">
        <f t="shared" si="87"/>
        <v>36.1</v>
      </c>
      <c r="L311" s="15">
        <f t="shared" si="88"/>
        <v>361</v>
      </c>
    </row>
    <row r="312" spans="1:12" ht="39.6" x14ac:dyDescent="0.25">
      <c r="A312" s="12">
        <v>1795</v>
      </c>
      <c r="B312" s="13" t="s">
        <v>628</v>
      </c>
      <c r="C312" s="14" t="s">
        <v>629</v>
      </c>
      <c r="D312" s="15" t="s">
        <v>39</v>
      </c>
      <c r="E312" s="19">
        <v>8</v>
      </c>
      <c r="F312" s="17">
        <v>1045.03</v>
      </c>
      <c r="G312" s="17">
        <v>157.52000000000001</v>
      </c>
      <c r="H312" s="17">
        <f t="shared" si="84"/>
        <v>1202.55</v>
      </c>
      <c r="I312" s="18">
        <f t="shared" si="85"/>
        <v>315.54000000000002</v>
      </c>
      <c r="J312" s="18">
        <f t="shared" si="86"/>
        <v>0</v>
      </c>
      <c r="K312" s="18">
        <f t="shared" si="87"/>
        <v>1518.09</v>
      </c>
      <c r="L312" s="15">
        <f t="shared" si="88"/>
        <v>12144.72</v>
      </c>
    </row>
    <row r="313" spans="1:12" ht="52.8" x14ac:dyDescent="0.25">
      <c r="A313" s="12">
        <v>1796</v>
      </c>
      <c r="B313" s="13" t="s">
        <v>630</v>
      </c>
      <c r="C313" s="14" t="s">
        <v>631</v>
      </c>
      <c r="D313" s="15" t="s">
        <v>39</v>
      </c>
      <c r="E313" s="19">
        <v>8</v>
      </c>
      <c r="F313" s="17">
        <v>458.32</v>
      </c>
      <c r="G313" s="17">
        <v>40.159999999999997</v>
      </c>
      <c r="H313" s="17">
        <f t="shared" si="84"/>
        <v>498.48</v>
      </c>
      <c r="I313" s="18">
        <f t="shared" si="85"/>
        <v>130.80000000000001</v>
      </c>
      <c r="J313" s="18">
        <f t="shared" si="86"/>
        <v>0</v>
      </c>
      <c r="K313" s="18">
        <f t="shared" si="87"/>
        <v>629.28</v>
      </c>
      <c r="L313" s="15">
        <f t="shared" si="88"/>
        <v>5034.24</v>
      </c>
    </row>
    <row r="314" spans="1:12" ht="39.6" x14ac:dyDescent="0.25">
      <c r="A314" s="12">
        <v>1797</v>
      </c>
      <c r="B314" s="13" t="s">
        <v>632</v>
      </c>
      <c r="C314" s="14" t="s">
        <v>633</v>
      </c>
      <c r="D314" s="15" t="s">
        <v>25</v>
      </c>
      <c r="E314" s="19">
        <v>6</v>
      </c>
      <c r="F314" s="17">
        <v>43.97</v>
      </c>
      <c r="G314" s="17">
        <v>66.319999999999993</v>
      </c>
      <c r="H314" s="17">
        <f t="shared" si="84"/>
        <v>110.29</v>
      </c>
      <c r="I314" s="18">
        <f t="shared" si="85"/>
        <v>28.94</v>
      </c>
      <c r="J314" s="18">
        <f t="shared" si="86"/>
        <v>0</v>
      </c>
      <c r="K314" s="18">
        <f t="shared" si="87"/>
        <v>139.22999999999999</v>
      </c>
      <c r="L314" s="15">
        <f t="shared" si="88"/>
        <v>835.38</v>
      </c>
    </row>
    <row r="315" spans="1:12" ht="13.2" x14ac:dyDescent="0.25">
      <c r="A315" s="8"/>
      <c r="B315" s="9"/>
      <c r="C315" s="10" t="s">
        <v>634</v>
      </c>
      <c r="D315" s="10"/>
      <c r="E315" s="10"/>
      <c r="F315" s="11"/>
      <c r="G315" s="11"/>
      <c r="H315" s="11"/>
      <c r="I315" s="11"/>
      <c r="J315" s="11"/>
      <c r="K315" s="11"/>
      <c r="L315" s="10"/>
    </row>
    <row r="316" spans="1:12" ht="39.6" x14ac:dyDescent="0.25">
      <c r="A316" s="12">
        <v>1798</v>
      </c>
      <c r="B316" s="13" t="s">
        <v>635</v>
      </c>
      <c r="C316" s="14" t="s">
        <v>636</v>
      </c>
      <c r="D316" s="15" t="s">
        <v>25</v>
      </c>
      <c r="E316" s="19">
        <v>10</v>
      </c>
      <c r="F316" s="17">
        <v>5.49</v>
      </c>
      <c r="G316" s="17">
        <v>13.42</v>
      </c>
      <c r="H316" s="17">
        <f t="shared" ref="H316:H332" si="89">TRUNC((G316+F316),2)</f>
        <v>18.91</v>
      </c>
      <c r="I316" s="18">
        <f t="shared" ref="I316:I332" si="90">TRUNC((H316*$K$802),2)</f>
        <v>4.96</v>
      </c>
      <c r="J316" s="18">
        <f t="shared" ref="J316:J332" si="91">TRUNC((H316+I316)*$K$803,2)</f>
        <v>0</v>
      </c>
      <c r="K316" s="18">
        <f t="shared" ref="K316:K332" si="92">TRUNC((H316*(1+$K$802))-(H316*(1+$K$802)*$K$803),2)</f>
        <v>23.87</v>
      </c>
      <c r="L316" s="15">
        <f t="shared" ref="L316:L332" si="93">TRUNC(K316*E316,2)</f>
        <v>238.7</v>
      </c>
    </row>
    <row r="317" spans="1:12" ht="39.6" x14ac:dyDescent="0.25">
      <c r="A317" s="12">
        <v>1799</v>
      </c>
      <c r="B317" s="13" t="s">
        <v>637</v>
      </c>
      <c r="C317" s="14" t="s">
        <v>638</v>
      </c>
      <c r="D317" s="15" t="s">
        <v>46</v>
      </c>
      <c r="E317" s="19">
        <v>10</v>
      </c>
      <c r="F317" s="17">
        <v>5.94</v>
      </c>
      <c r="G317" s="17">
        <v>9.31</v>
      </c>
      <c r="H317" s="17">
        <f t="shared" si="89"/>
        <v>15.25</v>
      </c>
      <c r="I317" s="18">
        <f t="shared" si="90"/>
        <v>4</v>
      </c>
      <c r="J317" s="18">
        <f t="shared" si="91"/>
        <v>0</v>
      </c>
      <c r="K317" s="18">
        <f t="shared" si="92"/>
        <v>19.25</v>
      </c>
      <c r="L317" s="15">
        <f t="shared" si="93"/>
        <v>192.5</v>
      </c>
    </row>
    <row r="318" spans="1:12" ht="26.4" x14ac:dyDescent="0.25">
      <c r="A318" s="12">
        <v>1800</v>
      </c>
      <c r="B318" s="13" t="s">
        <v>639</v>
      </c>
      <c r="C318" s="14" t="s">
        <v>640</v>
      </c>
      <c r="D318" s="15" t="s">
        <v>25</v>
      </c>
      <c r="E318" s="19">
        <v>40</v>
      </c>
      <c r="F318" s="17">
        <v>8.3699999999999992</v>
      </c>
      <c r="G318" s="17">
        <v>25.43</v>
      </c>
      <c r="H318" s="17">
        <f t="shared" si="89"/>
        <v>33.799999999999997</v>
      </c>
      <c r="I318" s="18">
        <f t="shared" si="90"/>
        <v>8.86</v>
      </c>
      <c r="J318" s="18">
        <f t="shared" si="91"/>
        <v>0</v>
      </c>
      <c r="K318" s="18">
        <f t="shared" si="92"/>
        <v>42.66</v>
      </c>
      <c r="L318" s="15">
        <f t="shared" si="93"/>
        <v>1706.4</v>
      </c>
    </row>
    <row r="319" spans="1:12" ht="39.6" x14ac:dyDescent="0.25">
      <c r="A319" s="12">
        <v>1801</v>
      </c>
      <c r="B319" s="13" t="s">
        <v>641</v>
      </c>
      <c r="C319" s="14" t="s">
        <v>642</v>
      </c>
      <c r="D319" s="15" t="s">
        <v>46</v>
      </c>
      <c r="E319" s="19">
        <v>80</v>
      </c>
      <c r="F319" s="17">
        <v>7.96</v>
      </c>
      <c r="G319" s="17">
        <v>12.5</v>
      </c>
      <c r="H319" s="17">
        <f t="shared" si="89"/>
        <v>20.46</v>
      </c>
      <c r="I319" s="18">
        <f t="shared" si="90"/>
        <v>5.36</v>
      </c>
      <c r="J319" s="18">
        <f t="shared" si="91"/>
        <v>0</v>
      </c>
      <c r="K319" s="18">
        <f t="shared" si="92"/>
        <v>25.82</v>
      </c>
      <c r="L319" s="15">
        <f t="shared" si="93"/>
        <v>2065.6</v>
      </c>
    </row>
    <row r="320" spans="1:12" ht="39.6" x14ac:dyDescent="0.25">
      <c r="A320" s="12">
        <v>1802</v>
      </c>
      <c r="B320" s="13" t="s">
        <v>643</v>
      </c>
      <c r="C320" s="14" t="s">
        <v>644</v>
      </c>
      <c r="D320" s="15" t="s">
        <v>25</v>
      </c>
      <c r="E320" s="19">
        <v>20</v>
      </c>
      <c r="F320" s="17">
        <v>3.58</v>
      </c>
      <c r="G320" s="17">
        <v>5.42</v>
      </c>
      <c r="H320" s="17">
        <f t="shared" si="89"/>
        <v>9</v>
      </c>
      <c r="I320" s="18">
        <f t="shared" si="90"/>
        <v>2.36</v>
      </c>
      <c r="J320" s="18">
        <f t="shared" si="91"/>
        <v>0</v>
      </c>
      <c r="K320" s="18">
        <f t="shared" si="92"/>
        <v>11.36</v>
      </c>
      <c r="L320" s="15">
        <f t="shared" si="93"/>
        <v>227.2</v>
      </c>
    </row>
    <row r="321" spans="1:12" ht="39.6" x14ac:dyDescent="0.25">
      <c r="A321" s="12">
        <v>1803</v>
      </c>
      <c r="B321" s="13" t="s">
        <v>645</v>
      </c>
      <c r="C321" s="14" t="s">
        <v>646</v>
      </c>
      <c r="D321" s="15" t="s">
        <v>25</v>
      </c>
      <c r="E321" s="19">
        <v>15</v>
      </c>
      <c r="F321" s="17">
        <v>3.1</v>
      </c>
      <c r="G321" s="17">
        <v>3.6</v>
      </c>
      <c r="H321" s="17">
        <f t="shared" si="89"/>
        <v>6.7</v>
      </c>
      <c r="I321" s="18">
        <f t="shared" si="90"/>
        <v>1.75</v>
      </c>
      <c r="J321" s="18">
        <f t="shared" si="91"/>
        <v>0</v>
      </c>
      <c r="K321" s="18">
        <f t="shared" si="92"/>
        <v>8.4499999999999993</v>
      </c>
      <c r="L321" s="15">
        <f t="shared" si="93"/>
        <v>126.75</v>
      </c>
    </row>
    <row r="322" spans="1:12" ht="39.6" x14ac:dyDescent="0.25">
      <c r="A322" s="12">
        <v>1804</v>
      </c>
      <c r="B322" s="13" t="s">
        <v>647</v>
      </c>
      <c r="C322" s="14" t="s">
        <v>648</v>
      </c>
      <c r="D322" s="15" t="s">
        <v>25</v>
      </c>
      <c r="E322" s="19">
        <v>5</v>
      </c>
      <c r="F322" s="17">
        <v>5.21</v>
      </c>
      <c r="G322" s="17">
        <v>7.22</v>
      </c>
      <c r="H322" s="17">
        <f t="shared" si="89"/>
        <v>12.43</v>
      </c>
      <c r="I322" s="18">
        <f t="shared" si="90"/>
        <v>3.26</v>
      </c>
      <c r="J322" s="18">
        <f t="shared" si="91"/>
        <v>0</v>
      </c>
      <c r="K322" s="18">
        <f t="shared" si="92"/>
        <v>15.69</v>
      </c>
      <c r="L322" s="15">
        <f t="shared" si="93"/>
        <v>78.45</v>
      </c>
    </row>
    <row r="323" spans="1:12" ht="26.4" x14ac:dyDescent="0.25">
      <c r="A323" s="12">
        <v>1805</v>
      </c>
      <c r="B323" s="13" t="s">
        <v>649</v>
      </c>
      <c r="C323" s="14" t="s">
        <v>650</v>
      </c>
      <c r="D323" s="15" t="s">
        <v>25</v>
      </c>
      <c r="E323" s="19">
        <v>2</v>
      </c>
      <c r="F323" s="17">
        <v>740.09</v>
      </c>
      <c r="G323" s="17">
        <v>118.85</v>
      </c>
      <c r="H323" s="17">
        <f t="shared" si="89"/>
        <v>858.94</v>
      </c>
      <c r="I323" s="18">
        <f t="shared" si="90"/>
        <v>225.38</v>
      </c>
      <c r="J323" s="18">
        <f t="shared" si="91"/>
        <v>0</v>
      </c>
      <c r="K323" s="18">
        <f t="shared" si="92"/>
        <v>1084.32</v>
      </c>
      <c r="L323" s="15">
        <f t="shared" si="93"/>
        <v>2168.64</v>
      </c>
    </row>
    <row r="324" spans="1:12" ht="26.4" x14ac:dyDescent="0.25">
      <c r="A324" s="12">
        <v>1806</v>
      </c>
      <c r="B324" s="13" t="s">
        <v>651</v>
      </c>
      <c r="C324" s="14" t="s">
        <v>652</v>
      </c>
      <c r="D324" s="15" t="s">
        <v>196</v>
      </c>
      <c r="E324" s="19">
        <v>20</v>
      </c>
      <c r="F324" s="17">
        <v>45.38</v>
      </c>
      <c r="G324" s="17">
        <v>12.93</v>
      </c>
      <c r="H324" s="17">
        <f t="shared" si="89"/>
        <v>58.31</v>
      </c>
      <c r="I324" s="18">
        <f t="shared" si="90"/>
        <v>15.3</v>
      </c>
      <c r="J324" s="18">
        <f t="shared" si="91"/>
        <v>0</v>
      </c>
      <c r="K324" s="18">
        <f t="shared" si="92"/>
        <v>73.61</v>
      </c>
      <c r="L324" s="15">
        <f t="shared" si="93"/>
        <v>1472.2</v>
      </c>
    </row>
    <row r="325" spans="1:12" ht="26.4" x14ac:dyDescent="0.25">
      <c r="A325" s="12">
        <v>1807</v>
      </c>
      <c r="B325" s="13" t="s">
        <v>653</v>
      </c>
      <c r="C325" s="14" t="s">
        <v>654</v>
      </c>
      <c r="D325" s="15" t="s">
        <v>25</v>
      </c>
      <c r="E325" s="19">
        <v>6</v>
      </c>
      <c r="F325" s="17">
        <v>31.45</v>
      </c>
      <c r="G325" s="17">
        <v>4.3</v>
      </c>
      <c r="H325" s="17">
        <f t="shared" si="89"/>
        <v>35.75</v>
      </c>
      <c r="I325" s="18">
        <f t="shared" si="90"/>
        <v>9.3800000000000008</v>
      </c>
      <c r="J325" s="18">
        <f t="shared" si="91"/>
        <v>0</v>
      </c>
      <c r="K325" s="18">
        <f t="shared" si="92"/>
        <v>45.13</v>
      </c>
      <c r="L325" s="15">
        <f t="shared" si="93"/>
        <v>270.77999999999997</v>
      </c>
    </row>
    <row r="326" spans="1:12" ht="66" x14ac:dyDescent="0.25">
      <c r="A326" s="12">
        <v>1808</v>
      </c>
      <c r="B326" s="13" t="s">
        <v>655</v>
      </c>
      <c r="C326" s="14" t="s">
        <v>656</v>
      </c>
      <c r="D326" s="15" t="s">
        <v>46</v>
      </c>
      <c r="E326" s="19">
        <v>20</v>
      </c>
      <c r="F326" s="17">
        <v>13.13</v>
      </c>
      <c r="G326" s="17">
        <v>9.06</v>
      </c>
      <c r="H326" s="17">
        <f t="shared" si="89"/>
        <v>22.19</v>
      </c>
      <c r="I326" s="18">
        <f t="shared" si="90"/>
        <v>5.82</v>
      </c>
      <c r="J326" s="18">
        <f t="shared" si="91"/>
        <v>0</v>
      </c>
      <c r="K326" s="18">
        <f t="shared" si="92"/>
        <v>28.01</v>
      </c>
      <c r="L326" s="15">
        <f t="shared" si="93"/>
        <v>560.20000000000005</v>
      </c>
    </row>
    <row r="327" spans="1:12" ht="52.8" x14ac:dyDescent="0.25">
      <c r="A327" s="12">
        <v>1809</v>
      </c>
      <c r="B327" s="13" t="s">
        <v>657</v>
      </c>
      <c r="C327" s="14" t="s">
        <v>658</v>
      </c>
      <c r="D327" s="15" t="s">
        <v>25</v>
      </c>
      <c r="E327" s="19">
        <v>10</v>
      </c>
      <c r="F327" s="17">
        <v>34.630000000000003</v>
      </c>
      <c r="G327" s="17">
        <v>14.26</v>
      </c>
      <c r="H327" s="17">
        <f t="shared" si="89"/>
        <v>48.89</v>
      </c>
      <c r="I327" s="18">
        <f t="shared" si="90"/>
        <v>12.82</v>
      </c>
      <c r="J327" s="18">
        <f t="shared" si="91"/>
        <v>0</v>
      </c>
      <c r="K327" s="18">
        <f t="shared" si="92"/>
        <v>61.71</v>
      </c>
      <c r="L327" s="15">
        <f t="shared" si="93"/>
        <v>617.1</v>
      </c>
    </row>
    <row r="328" spans="1:12" ht="66" x14ac:dyDescent="0.25">
      <c r="A328" s="12">
        <v>1810</v>
      </c>
      <c r="B328" s="13" t="s">
        <v>659</v>
      </c>
      <c r="C328" s="14" t="s">
        <v>660</v>
      </c>
      <c r="D328" s="15" t="s">
        <v>46</v>
      </c>
      <c r="E328" s="19">
        <v>15</v>
      </c>
      <c r="F328" s="17">
        <v>25.15</v>
      </c>
      <c r="G328" s="17">
        <v>2.54</v>
      </c>
      <c r="H328" s="17">
        <f t="shared" si="89"/>
        <v>27.69</v>
      </c>
      <c r="I328" s="18">
        <f t="shared" si="90"/>
        <v>7.26</v>
      </c>
      <c r="J328" s="18">
        <f t="shared" si="91"/>
        <v>0</v>
      </c>
      <c r="K328" s="18">
        <f t="shared" si="92"/>
        <v>34.950000000000003</v>
      </c>
      <c r="L328" s="15">
        <f t="shared" si="93"/>
        <v>524.25</v>
      </c>
    </row>
    <row r="329" spans="1:12" ht="66" x14ac:dyDescent="0.25">
      <c r="A329" s="12">
        <v>1811</v>
      </c>
      <c r="B329" s="13" t="s">
        <v>661</v>
      </c>
      <c r="C329" s="14" t="s">
        <v>662</v>
      </c>
      <c r="D329" s="15" t="s">
        <v>46</v>
      </c>
      <c r="E329" s="19">
        <v>10</v>
      </c>
      <c r="F329" s="17">
        <v>55.01</v>
      </c>
      <c r="G329" s="17">
        <v>2.98</v>
      </c>
      <c r="H329" s="17">
        <f t="shared" si="89"/>
        <v>57.99</v>
      </c>
      <c r="I329" s="18">
        <f t="shared" si="90"/>
        <v>15.21</v>
      </c>
      <c r="J329" s="18">
        <f t="shared" si="91"/>
        <v>0</v>
      </c>
      <c r="K329" s="18">
        <f t="shared" si="92"/>
        <v>73.2</v>
      </c>
      <c r="L329" s="15">
        <f t="shared" si="93"/>
        <v>732</v>
      </c>
    </row>
    <row r="330" spans="1:12" ht="66" x14ac:dyDescent="0.25">
      <c r="A330" s="12">
        <v>1812</v>
      </c>
      <c r="B330" s="13" t="s">
        <v>663</v>
      </c>
      <c r="C330" s="14" t="s">
        <v>664</v>
      </c>
      <c r="D330" s="15" t="s">
        <v>46</v>
      </c>
      <c r="E330" s="19">
        <v>15</v>
      </c>
      <c r="F330" s="17">
        <v>43</v>
      </c>
      <c r="G330" s="17">
        <v>2.79</v>
      </c>
      <c r="H330" s="17">
        <f t="shared" si="89"/>
        <v>45.79</v>
      </c>
      <c r="I330" s="18">
        <f t="shared" si="90"/>
        <v>12.01</v>
      </c>
      <c r="J330" s="18">
        <f t="shared" si="91"/>
        <v>0</v>
      </c>
      <c r="K330" s="18">
        <f t="shared" si="92"/>
        <v>57.8</v>
      </c>
      <c r="L330" s="15">
        <f t="shared" si="93"/>
        <v>867</v>
      </c>
    </row>
    <row r="331" spans="1:12" ht="26.4" x14ac:dyDescent="0.25">
      <c r="A331" s="12">
        <v>1813</v>
      </c>
      <c r="B331" s="13" t="s">
        <v>665</v>
      </c>
      <c r="C331" s="14" t="s">
        <v>666</v>
      </c>
      <c r="D331" s="15" t="s">
        <v>25</v>
      </c>
      <c r="E331" s="16">
        <v>30</v>
      </c>
      <c r="F331" s="17">
        <v>655.05999999999995</v>
      </c>
      <c r="G331" s="17">
        <v>198.08</v>
      </c>
      <c r="H331" s="17">
        <f t="shared" si="89"/>
        <v>853.14</v>
      </c>
      <c r="I331" s="18">
        <f t="shared" si="90"/>
        <v>223.86</v>
      </c>
      <c r="J331" s="18">
        <f t="shared" si="91"/>
        <v>0</v>
      </c>
      <c r="K331" s="18">
        <f t="shared" si="92"/>
        <v>1077</v>
      </c>
      <c r="L331" s="15">
        <f t="shared" si="93"/>
        <v>32310</v>
      </c>
    </row>
    <row r="332" spans="1:12" ht="26.4" x14ac:dyDescent="0.25">
      <c r="A332" s="12">
        <v>1814</v>
      </c>
      <c r="B332" s="13" t="s">
        <v>667</v>
      </c>
      <c r="C332" s="14" t="s">
        <v>668</v>
      </c>
      <c r="D332" s="15" t="s">
        <v>25</v>
      </c>
      <c r="E332" s="19">
        <v>15</v>
      </c>
      <c r="F332" s="17">
        <v>473.58</v>
      </c>
      <c r="G332" s="17">
        <v>326.77</v>
      </c>
      <c r="H332" s="17">
        <f t="shared" si="89"/>
        <v>800.35</v>
      </c>
      <c r="I332" s="18">
        <f t="shared" si="90"/>
        <v>210.01</v>
      </c>
      <c r="J332" s="18">
        <f t="shared" si="91"/>
        <v>0</v>
      </c>
      <c r="K332" s="18">
        <f t="shared" si="92"/>
        <v>1010.36</v>
      </c>
      <c r="L332" s="15">
        <f t="shared" si="93"/>
        <v>15155.4</v>
      </c>
    </row>
    <row r="333" spans="1:12" ht="13.2" x14ac:dyDescent="0.25">
      <c r="A333" s="8"/>
      <c r="B333" s="9"/>
      <c r="C333" s="10" t="s">
        <v>669</v>
      </c>
      <c r="D333" s="10"/>
      <c r="E333" s="10"/>
      <c r="F333" s="11"/>
      <c r="G333" s="11"/>
      <c r="H333" s="11"/>
      <c r="I333" s="11"/>
      <c r="J333" s="11"/>
      <c r="K333" s="11"/>
      <c r="L333" s="10"/>
    </row>
    <row r="334" spans="1:12" ht="52.8" x14ac:dyDescent="0.25">
      <c r="A334" s="12">
        <v>1815</v>
      </c>
      <c r="B334" s="13" t="s">
        <v>670</v>
      </c>
      <c r="C334" s="14" t="s">
        <v>671</v>
      </c>
      <c r="D334" s="15" t="s">
        <v>25</v>
      </c>
      <c r="E334" s="19">
        <v>20</v>
      </c>
      <c r="F334" s="17">
        <v>84.63</v>
      </c>
      <c r="G334" s="17">
        <v>10.84</v>
      </c>
      <c r="H334" s="17">
        <f t="shared" ref="H334:H371" si="94">TRUNC((G334+F334),2)</f>
        <v>95.47</v>
      </c>
      <c r="I334" s="18">
        <f t="shared" ref="I334:I371" si="95">TRUNC((H334*$K$802),2)</f>
        <v>25.05</v>
      </c>
      <c r="J334" s="18">
        <f t="shared" ref="J334:J371" si="96">TRUNC((H334+I334)*$K$803,2)</f>
        <v>0</v>
      </c>
      <c r="K334" s="18">
        <f t="shared" ref="K334:K371" si="97">TRUNC((H334*(1+$K$802))-(H334*(1+$K$802)*$K$803),2)</f>
        <v>120.52</v>
      </c>
      <c r="L334" s="15">
        <f t="shared" ref="L334:L371" si="98">TRUNC(K334*E334,2)</f>
        <v>2410.4</v>
      </c>
    </row>
    <row r="335" spans="1:12" ht="39.6" x14ac:dyDescent="0.25">
      <c r="A335" s="12">
        <v>1816</v>
      </c>
      <c r="B335" s="13" t="s">
        <v>672</v>
      </c>
      <c r="C335" s="14" t="s">
        <v>673</v>
      </c>
      <c r="D335" s="15" t="s">
        <v>46</v>
      </c>
      <c r="E335" s="19">
        <v>130</v>
      </c>
      <c r="F335" s="17">
        <v>10.01</v>
      </c>
      <c r="G335" s="17">
        <v>18.63</v>
      </c>
      <c r="H335" s="17">
        <f t="shared" si="94"/>
        <v>28.64</v>
      </c>
      <c r="I335" s="18">
        <f t="shared" si="95"/>
        <v>7.51</v>
      </c>
      <c r="J335" s="18">
        <f t="shared" si="96"/>
        <v>0</v>
      </c>
      <c r="K335" s="18">
        <f t="shared" si="97"/>
        <v>36.15</v>
      </c>
      <c r="L335" s="15">
        <f t="shared" si="98"/>
        <v>4699.5</v>
      </c>
    </row>
    <row r="336" spans="1:12" ht="39.6" x14ac:dyDescent="0.25">
      <c r="A336" s="12">
        <v>1817</v>
      </c>
      <c r="B336" s="13" t="s">
        <v>674</v>
      </c>
      <c r="C336" s="14" t="s">
        <v>675</v>
      </c>
      <c r="D336" s="15" t="s">
        <v>25</v>
      </c>
      <c r="E336" s="19">
        <v>30</v>
      </c>
      <c r="F336" s="17">
        <v>4.28</v>
      </c>
      <c r="G336" s="17">
        <v>7.45</v>
      </c>
      <c r="H336" s="17">
        <f t="shared" si="94"/>
        <v>11.73</v>
      </c>
      <c r="I336" s="18">
        <f t="shared" si="95"/>
        <v>3.07</v>
      </c>
      <c r="J336" s="18">
        <f t="shared" si="96"/>
        <v>0</v>
      </c>
      <c r="K336" s="18">
        <f t="shared" si="97"/>
        <v>14.8</v>
      </c>
      <c r="L336" s="15">
        <f t="shared" si="98"/>
        <v>444</v>
      </c>
    </row>
    <row r="337" spans="1:12" ht="52.8" x14ac:dyDescent="0.25">
      <c r="A337" s="12">
        <v>1818</v>
      </c>
      <c r="B337" s="13" t="s">
        <v>676</v>
      </c>
      <c r="C337" s="14" t="s">
        <v>677</v>
      </c>
      <c r="D337" s="15" t="s">
        <v>25</v>
      </c>
      <c r="E337" s="19">
        <v>30</v>
      </c>
      <c r="F337" s="17">
        <v>10.62</v>
      </c>
      <c r="G337" s="17">
        <v>6.94</v>
      </c>
      <c r="H337" s="17">
        <f t="shared" si="94"/>
        <v>17.559999999999999</v>
      </c>
      <c r="I337" s="18">
        <f t="shared" si="95"/>
        <v>4.5999999999999996</v>
      </c>
      <c r="J337" s="18">
        <f t="shared" si="96"/>
        <v>0</v>
      </c>
      <c r="K337" s="18">
        <f t="shared" si="97"/>
        <v>22.16</v>
      </c>
      <c r="L337" s="15">
        <f t="shared" si="98"/>
        <v>664.8</v>
      </c>
    </row>
    <row r="338" spans="1:12" ht="39.6" x14ac:dyDescent="0.25">
      <c r="A338" s="12">
        <v>1819</v>
      </c>
      <c r="B338" s="13" t="s">
        <v>678</v>
      </c>
      <c r="C338" s="14" t="s">
        <v>679</v>
      </c>
      <c r="D338" s="15" t="s">
        <v>25</v>
      </c>
      <c r="E338" s="19">
        <v>20</v>
      </c>
      <c r="F338" s="17">
        <v>3.57</v>
      </c>
      <c r="G338" s="17">
        <v>4.96</v>
      </c>
      <c r="H338" s="17">
        <f t="shared" si="94"/>
        <v>8.5299999999999994</v>
      </c>
      <c r="I338" s="18">
        <f t="shared" si="95"/>
        <v>2.23</v>
      </c>
      <c r="J338" s="18">
        <f t="shared" si="96"/>
        <v>0</v>
      </c>
      <c r="K338" s="18">
        <f t="shared" si="97"/>
        <v>10.76</v>
      </c>
      <c r="L338" s="15">
        <f t="shared" si="98"/>
        <v>215.2</v>
      </c>
    </row>
    <row r="339" spans="1:12" ht="39.6" x14ac:dyDescent="0.25">
      <c r="A339" s="12">
        <v>1820</v>
      </c>
      <c r="B339" s="13" t="s">
        <v>680</v>
      </c>
      <c r="C339" s="14" t="s">
        <v>681</v>
      </c>
      <c r="D339" s="15" t="s">
        <v>25</v>
      </c>
      <c r="E339" s="19">
        <v>15</v>
      </c>
      <c r="F339" s="17">
        <v>6.16</v>
      </c>
      <c r="G339" s="17">
        <v>9.92</v>
      </c>
      <c r="H339" s="17">
        <f t="shared" si="94"/>
        <v>16.079999999999998</v>
      </c>
      <c r="I339" s="18">
        <f t="shared" si="95"/>
        <v>4.21</v>
      </c>
      <c r="J339" s="18">
        <f t="shared" si="96"/>
        <v>0</v>
      </c>
      <c r="K339" s="18">
        <f t="shared" si="97"/>
        <v>20.29</v>
      </c>
      <c r="L339" s="15">
        <f t="shared" si="98"/>
        <v>304.35000000000002</v>
      </c>
    </row>
    <row r="340" spans="1:12" ht="39.6" x14ac:dyDescent="0.25">
      <c r="A340" s="12">
        <v>1821</v>
      </c>
      <c r="B340" s="13" t="s">
        <v>682</v>
      </c>
      <c r="C340" s="14" t="s">
        <v>683</v>
      </c>
      <c r="D340" s="15" t="s">
        <v>25</v>
      </c>
      <c r="E340" s="19">
        <v>15</v>
      </c>
      <c r="F340" s="17">
        <v>4.7300000000000004</v>
      </c>
      <c r="G340" s="17">
        <v>6.66</v>
      </c>
      <c r="H340" s="17">
        <f t="shared" si="94"/>
        <v>11.39</v>
      </c>
      <c r="I340" s="18">
        <f t="shared" si="95"/>
        <v>2.98</v>
      </c>
      <c r="J340" s="18">
        <f t="shared" si="96"/>
        <v>0</v>
      </c>
      <c r="K340" s="18">
        <f t="shared" si="97"/>
        <v>14.37</v>
      </c>
      <c r="L340" s="15">
        <f t="shared" si="98"/>
        <v>215.55</v>
      </c>
    </row>
    <row r="341" spans="1:12" ht="39.6" x14ac:dyDescent="0.25">
      <c r="A341" s="12">
        <v>1822</v>
      </c>
      <c r="B341" s="13" t="s">
        <v>684</v>
      </c>
      <c r="C341" s="14" t="s">
        <v>685</v>
      </c>
      <c r="D341" s="15" t="s">
        <v>46</v>
      </c>
      <c r="E341" s="19">
        <v>40</v>
      </c>
      <c r="F341" s="17">
        <v>18.940000000000001</v>
      </c>
      <c r="G341" s="17">
        <v>13.12</v>
      </c>
      <c r="H341" s="17">
        <f t="shared" si="94"/>
        <v>32.06</v>
      </c>
      <c r="I341" s="18">
        <f t="shared" si="95"/>
        <v>8.41</v>
      </c>
      <c r="J341" s="18">
        <f t="shared" si="96"/>
        <v>0</v>
      </c>
      <c r="K341" s="18">
        <f t="shared" si="97"/>
        <v>40.47</v>
      </c>
      <c r="L341" s="15">
        <f t="shared" si="98"/>
        <v>1618.8</v>
      </c>
    </row>
    <row r="342" spans="1:12" ht="39.6" x14ac:dyDescent="0.25">
      <c r="A342" s="12">
        <v>1823</v>
      </c>
      <c r="B342" s="13" t="s">
        <v>686</v>
      </c>
      <c r="C342" s="14" t="s">
        <v>687</v>
      </c>
      <c r="D342" s="15" t="s">
        <v>25</v>
      </c>
      <c r="E342" s="19">
        <v>10</v>
      </c>
      <c r="F342" s="17">
        <v>11.33</v>
      </c>
      <c r="G342" s="17">
        <v>11.24</v>
      </c>
      <c r="H342" s="17">
        <f t="shared" si="94"/>
        <v>22.57</v>
      </c>
      <c r="I342" s="18">
        <f t="shared" si="95"/>
        <v>5.92</v>
      </c>
      <c r="J342" s="18">
        <f t="shared" si="96"/>
        <v>0</v>
      </c>
      <c r="K342" s="18">
        <f t="shared" si="97"/>
        <v>28.49</v>
      </c>
      <c r="L342" s="15">
        <f t="shared" si="98"/>
        <v>284.89999999999998</v>
      </c>
    </row>
    <row r="343" spans="1:12" ht="39.6" x14ac:dyDescent="0.25">
      <c r="A343" s="12">
        <v>1824</v>
      </c>
      <c r="B343" s="13" t="s">
        <v>688</v>
      </c>
      <c r="C343" s="14" t="s">
        <v>689</v>
      </c>
      <c r="D343" s="15" t="s">
        <v>25</v>
      </c>
      <c r="E343" s="19">
        <v>8</v>
      </c>
      <c r="F343" s="17">
        <v>9.59</v>
      </c>
      <c r="G343" s="17">
        <v>7.49</v>
      </c>
      <c r="H343" s="17">
        <f t="shared" si="94"/>
        <v>17.079999999999998</v>
      </c>
      <c r="I343" s="18">
        <f t="shared" si="95"/>
        <v>4.4800000000000004</v>
      </c>
      <c r="J343" s="18">
        <f t="shared" si="96"/>
        <v>0</v>
      </c>
      <c r="K343" s="18">
        <f t="shared" si="97"/>
        <v>21.56</v>
      </c>
      <c r="L343" s="15">
        <f t="shared" si="98"/>
        <v>172.48</v>
      </c>
    </row>
    <row r="344" spans="1:12" ht="39.6" x14ac:dyDescent="0.25">
      <c r="A344" s="12">
        <v>1825</v>
      </c>
      <c r="B344" s="13" t="s">
        <v>690</v>
      </c>
      <c r="C344" s="14" t="s">
        <v>691</v>
      </c>
      <c r="D344" s="15" t="s">
        <v>25</v>
      </c>
      <c r="E344" s="19">
        <v>4</v>
      </c>
      <c r="F344" s="17">
        <v>18.37</v>
      </c>
      <c r="G344" s="17">
        <v>14.99</v>
      </c>
      <c r="H344" s="17">
        <f t="shared" si="94"/>
        <v>33.36</v>
      </c>
      <c r="I344" s="18">
        <f t="shared" si="95"/>
        <v>8.75</v>
      </c>
      <c r="J344" s="18">
        <f t="shared" si="96"/>
        <v>0</v>
      </c>
      <c r="K344" s="18">
        <f t="shared" si="97"/>
        <v>42.11</v>
      </c>
      <c r="L344" s="15">
        <f t="shared" si="98"/>
        <v>168.44</v>
      </c>
    </row>
    <row r="345" spans="1:12" ht="52.8" x14ac:dyDescent="0.25">
      <c r="A345" s="12">
        <v>1826</v>
      </c>
      <c r="B345" s="13" t="s">
        <v>692</v>
      </c>
      <c r="C345" s="14" t="s">
        <v>693</v>
      </c>
      <c r="D345" s="15" t="s">
        <v>25</v>
      </c>
      <c r="E345" s="19">
        <v>5</v>
      </c>
      <c r="F345" s="17">
        <v>13.54</v>
      </c>
      <c r="G345" s="17">
        <v>2.97</v>
      </c>
      <c r="H345" s="17">
        <f t="shared" si="94"/>
        <v>16.510000000000002</v>
      </c>
      <c r="I345" s="18">
        <f t="shared" si="95"/>
        <v>4.33</v>
      </c>
      <c r="J345" s="18">
        <f t="shared" si="96"/>
        <v>0</v>
      </c>
      <c r="K345" s="18">
        <f t="shared" si="97"/>
        <v>20.84</v>
      </c>
      <c r="L345" s="15">
        <f t="shared" si="98"/>
        <v>104.2</v>
      </c>
    </row>
    <row r="346" spans="1:12" ht="52.8" x14ac:dyDescent="0.25">
      <c r="A346" s="12">
        <v>1827</v>
      </c>
      <c r="B346" s="13" t="s">
        <v>694</v>
      </c>
      <c r="C346" s="14" t="s">
        <v>695</v>
      </c>
      <c r="D346" s="15" t="s">
        <v>25</v>
      </c>
      <c r="E346" s="19">
        <v>15</v>
      </c>
      <c r="F346" s="17">
        <v>7.99</v>
      </c>
      <c r="G346" s="17">
        <v>5.97</v>
      </c>
      <c r="H346" s="17">
        <f t="shared" si="94"/>
        <v>13.96</v>
      </c>
      <c r="I346" s="18">
        <f t="shared" si="95"/>
        <v>3.66</v>
      </c>
      <c r="J346" s="18">
        <f t="shared" si="96"/>
        <v>0</v>
      </c>
      <c r="K346" s="18">
        <f t="shared" si="97"/>
        <v>17.62</v>
      </c>
      <c r="L346" s="15">
        <f t="shared" si="98"/>
        <v>264.3</v>
      </c>
    </row>
    <row r="347" spans="1:12" ht="39.6" x14ac:dyDescent="0.25">
      <c r="A347" s="12">
        <v>1828</v>
      </c>
      <c r="B347" s="13" t="s">
        <v>696</v>
      </c>
      <c r="C347" s="14" t="s">
        <v>697</v>
      </c>
      <c r="D347" s="15" t="s">
        <v>25</v>
      </c>
      <c r="E347" s="19">
        <v>15</v>
      </c>
      <c r="F347" s="17">
        <v>16.23</v>
      </c>
      <c r="G347" s="17">
        <v>11.32</v>
      </c>
      <c r="H347" s="17">
        <f t="shared" si="94"/>
        <v>27.55</v>
      </c>
      <c r="I347" s="18">
        <f t="shared" si="95"/>
        <v>7.22</v>
      </c>
      <c r="J347" s="18">
        <f t="shared" si="96"/>
        <v>0</v>
      </c>
      <c r="K347" s="18">
        <f t="shared" si="97"/>
        <v>34.770000000000003</v>
      </c>
      <c r="L347" s="15">
        <f t="shared" si="98"/>
        <v>521.54999999999995</v>
      </c>
    </row>
    <row r="348" spans="1:12" ht="66" x14ac:dyDescent="0.25">
      <c r="A348" s="12">
        <v>1829</v>
      </c>
      <c r="B348" s="13" t="s">
        <v>698</v>
      </c>
      <c r="C348" s="14" t="s">
        <v>699</v>
      </c>
      <c r="D348" s="15" t="s">
        <v>25</v>
      </c>
      <c r="E348" s="19">
        <v>5</v>
      </c>
      <c r="F348" s="17">
        <v>13.89</v>
      </c>
      <c r="G348" s="17">
        <v>6.55</v>
      </c>
      <c r="H348" s="17">
        <f t="shared" si="94"/>
        <v>20.440000000000001</v>
      </c>
      <c r="I348" s="18">
        <f t="shared" si="95"/>
        <v>5.36</v>
      </c>
      <c r="J348" s="18">
        <f t="shared" si="96"/>
        <v>0</v>
      </c>
      <c r="K348" s="18">
        <f t="shared" si="97"/>
        <v>25.8</v>
      </c>
      <c r="L348" s="15">
        <f t="shared" si="98"/>
        <v>129</v>
      </c>
    </row>
    <row r="349" spans="1:12" ht="66" x14ac:dyDescent="0.25">
      <c r="A349" s="12">
        <v>1830</v>
      </c>
      <c r="B349" s="13" t="s">
        <v>700</v>
      </c>
      <c r="C349" s="14" t="s">
        <v>701</v>
      </c>
      <c r="D349" s="15" t="s">
        <v>25</v>
      </c>
      <c r="E349" s="19">
        <v>5</v>
      </c>
      <c r="F349" s="17">
        <v>27.72</v>
      </c>
      <c r="G349" s="17">
        <v>7.21</v>
      </c>
      <c r="H349" s="17">
        <f t="shared" si="94"/>
        <v>34.93</v>
      </c>
      <c r="I349" s="18">
        <f t="shared" si="95"/>
        <v>9.16</v>
      </c>
      <c r="J349" s="18">
        <f t="shared" si="96"/>
        <v>0</v>
      </c>
      <c r="K349" s="18">
        <f t="shared" si="97"/>
        <v>44.09</v>
      </c>
      <c r="L349" s="15">
        <f t="shared" si="98"/>
        <v>220.45</v>
      </c>
    </row>
    <row r="350" spans="1:12" ht="39.6" x14ac:dyDescent="0.25">
      <c r="A350" s="12">
        <v>1831</v>
      </c>
      <c r="B350" s="13" t="s">
        <v>702</v>
      </c>
      <c r="C350" s="14" t="s">
        <v>703</v>
      </c>
      <c r="D350" s="15" t="s">
        <v>25</v>
      </c>
      <c r="E350" s="19">
        <v>15</v>
      </c>
      <c r="F350" s="17">
        <v>89.51</v>
      </c>
      <c r="G350" s="17">
        <v>10.84</v>
      </c>
      <c r="H350" s="17">
        <f t="shared" si="94"/>
        <v>100.35</v>
      </c>
      <c r="I350" s="18">
        <f t="shared" si="95"/>
        <v>26.33</v>
      </c>
      <c r="J350" s="18">
        <f t="shared" si="96"/>
        <v>0</v>
      </c>
      <c r="K350" s="18">
        <f t="shared" si="97"/>
        <v>126.68</v>
      </c>
      <c r="L350" s="15">
        <f t="shared" si="98"/>
        <v>1900.2</v>
      </c>
    </row>
    <row r="351" spans="1:12" ht="39.6" x14ac:dyDescent="0.25">
      <c r="A351" s="12">
        <v>1832</v>
      </c>
      <c r="B351" s="13" t="s">
        <v>704</v>
      </c>
      <c r="C351" s="14" t="s">
        <v>705</v>
      </c>
      <c r="D351" s="15" t="s">
        <v>25</v>
      </c>
      <c r="E351" s="19">
        <v>15</v>
      </c>
      <c r="F351" s="17">
        <v>109.42</v>
      </c>
      <c r="G351" s="17">
        <v>12.71</v>
      </c>
      <c r="H351" s="17">
        <f t="shared" si="94"/>
        <v>122.13</v>
      </c>
      <c r="I351" s="18">
        <f t="shared" si="95"/>
        <v>32.04</v>
      </c>
      <c r="J351" s="18">
        <f t="shared" si="96"/>
        <v>0</v>
      </c>
      <c r="K351" s="18">
        <f t="shared" si="97"/>
        <v>154.16999999999999</v>
      </c>
      <c r="L351" s="15">
        <f t="shared" si="98"/>
        <v>2312.5500000000002</v>
      </c>
    </row>
    <row r="352" spans="1:12" ht="39.6" x14ac:dyDescent="0.25">
      <c r="A352" s="12">
        <v>1833</v>
      </c>
      <c r="B352" s="13" t="s">
        <v>706</v>
      </c>
      <c r="C352" s="14" t="s">
        <v>707</v>
      </c>
      <c r="D352" s="15" t="s">
        <v>25</v>
      </c>
      <c r="E352" s="19">
        <v>10</v>
      </c>
      <c r="F352" s="17">
        <v>29.95</v>
      </c>
      <c r="G352" s="17">
        <v>3.89</v>
      </c>
      <c r="H352" s="17">
        <f t="shared" si="94"/>
        <v>33.840000000000003</v>
      </c>
      <c r="I352" s="18">
        <f t="shared" si="95"/>
        <v>8.8699999999999992</v>
      </c>
      <c r="J352" s="18">
        <f t="shared" si="96"/>
        <v>0</v>
      </c>
      <c r="K352" s="18">
        <f t="shared" si="97"/>
        <v>42.71</v>
      </c>
      <c r="L352" s="15">
        <f t="shared" si="98"/>
        <v>427.1</v>
      </c>
    </row>
    <row r="353" spans="1:12" ht="39.6" x14ac:dyDescent="0.25">
      <c r="A353" s="12">
        <v>1834</v>
      </c>
      <c r="B353" s="13" t="s">
        <v>708</v>
      </c>
      <c r="C353" s="14" t="s">
        <v>709</v>
      </c>
      <c r="D353" s="15" t="s">
        <v>25</v>
      </c>
      <c r="E353" s="19">
        <v>10</v>
      </c>
      <c r="F353" s="17">
        <v>64.08</v>
      </c>
      <c r="G353" s="17">
        <v>5.54</v>
      </c>
      <c r="H353" s="17">
        <f t="shared" si="94"/>
        <v>69.62</v>
      </c>
      <c r="I353" s="18">
        <f t="shared" si="95"/>
        <v>18.260000000000002</v>
      </c>
      <c r="J353" s="18">
        <f t="shared" si="96"/>
        <v>0</v>
      </c>
      <c r="K353" s="18">
        <f t="shared" si="97"/>
        <v>87.88</v>
      </c>
      <c r="L353" s="15">
        <f t="shared" si="98"/>
        <v>878.8</v>
      </c>
    </row>
    <row r="354" spans="1:12" ht="26.4" x14ac:dyDescent="0.25">
      <c r="A354" s="12">
        <v>1835</v>
      </c>
      <c r="B354" s="13" t="s">
        <v>710</v>
      </c>
      <c r="C354" s="14" t="s">
        <v>711</v>
      </c>
      <c r="D354" s="15" t="s">
        <v>25</v>
      </c>
      <c r="E354" s="19">
        <v>15</v>
      </c>
      <c r="F354" s="17">
        <v>13.85</v>
      </c>
      <c r="G354" s="17">
        <v>23.33</v>
      </c>
      <c r="H354" s="17">
        <f t="shared" si="94"/>
        <v>37.18</v>
      </c>
      <c r="I354" s="18">
        <f t="shared" si="95"/>
        <v>9.75</v>
      </c>
      <c r="J354" s="18">
        <f t="shared" si="96"/>
        <v>0</v>
      </c>
      <c r="K354" s="18">
        <f t="shared" si="97"/>
        <v>46.93</v>
      </c>
      <c r="L354" s="15">
        <f t="shared" si="98"/>
        <v>703.95</v>
      </c>
    </row>
    <row r="355" spans="1:12" ht="39.6" x14ac:dyDescent="0.25">
      <c r="A355" s="12">
        <v>1836</v>
      </c>
      <c r="B355" s="13" t="s">
        <v>712</v>
      </c>
      <c r="C355" s="14" t="s">
        <v>713</v>
      </c>
      <c r="D355" s="15" t="s">
        <v>25</v>
      </c>
      <c r="E355" s="19">
        <v>5</v>
      </c>
      <c r="F355" s="17">
        <v>81.239999999999995</v>
      </c>
      <c r="G355" s="17">
        <v>12.57</v>
      </c>
      <c r="H355" s="17">
        <f t="shared" si="94"/>
        <v>93.81</v>
      </c>
      <c r="I355" s="18">
        <f t="shared" si="95"/>
        <v>24.61</v>
      </c>
      <c r="J355" s="18">
        <f t="shared" si="96"/>
        <v>0</v>
      </c>
      <c r="K355" s="18">
        <f t="shared" si="97"/>
        <v>118.42</v>
      </c>
      <c r="L355" s="15">
        <f t="shared" si="98"/>
        <v>592.1</v>
      </c>
    </row>
    <row r="356" spans="1:12" ht="26.4" x14ac:dyDescent="0.25">
      <c r="A356" s="12">
        <v>1837</v>
      </c>
      <c r="B356" s="13" t="s">
        <v>714</v>
      </c>
      <c r="C356" s="14" t="s">
        <v>715</v>
      </c>
      <c r="D356" s="15" t="s">
        <v>25</v>
      </c>
      <c r="E356" s="19">
        <v>10</v>
      </c>
      <c r="F356" s="17">
        <v>365.09</v>
      </c>
      <c r="G356" s="17">
        <v>83.5</v>
      </c>
      <c r="H356" s="17">
        <f t="shared" si="94"/>
        <v>448.59</v>
      </c>
      <c r="I356" s="18">
        <f t="shared" si="95"/>
        <v>117.71</v>
      </c>
      <c r="J356" s="18">
        <f t="shared" si="96"/>
        <v>0</v>
      </c>
      <c r="K356" s="18">
        <f t="shared" si="97"/>
        <v>566.29999999999995</v>
      </c>
      <c r="L356" s="15">
        <f t="shared" si="98"/>
        <v>5663</v>
      </c>
    </row>
    <row r="357" spans="1:12" ht="39.6" x14ac:dyDescent="0.25">
      <c r="A357" s="12">
        <v>1838</v>
      </c>
      <c r="B357" s="13" t="s">
        <v>716</v>
      </c>
      <c r="C357" s="14" t="s">
        <v>717</v>
      </c>
      <c r="D357" s="15" t="s">
        <v>25</v>
      </c>
      <c r="E357" s="19">
        <v>4</v>
      </c>
      <c r="F357" s="17">
        <v>782.35</v>
      </c>
      <c r="G357" s="17">
        <v>103.21</v>
      </c>
      <c r="H357" s="17">
        <f t="shared" si="94"/>
        <v>885.56</v>
      </c>
      <c r="I357" s="18">
        <f t="shared" si="95"/>
        <v>232.37</v>
      </c>
      <c r="J357" s="18">
        <f t="shared" si="96"/>
        <v>0</v>
      </c>
      <c r="K357" s="18">
        <f t="shared" si="97"/>
        <v>1117.93</v>
      </c>
      <c r="L357" s="15">
        <f t="shared" si="98"/>
        <v>4471.72</v>
      </c>
    </row>
    <row r="358" spans="1:12" ht="26.4" x14ac:dyDescent="0.25">
      <c r="A358" s="12">
        <v>1839</v>
      </c>
      <c r="B358" s="13" t="s">
        <v>718</v>
      </c>
      <c r="C358" s="14" t="s">
        <v>719</v>
      </c>
      <c r="D358" s="15" t="s">
        <v>25</v>
      </c>
      <c r="E358" s="19">
        <v>10</v>
      </c>
      <c r="F358" s="17">
        <v>7.38</v>
      </c>
      <c r="G358" s="17">
        <v>5.63</v>
      </c>
      <c r="H358" s="17">
        <f t="shared" si="94"/>
        <v>13.01</v>
      </c>
      <c r="I358" s="18">
        <f t="shared" si="95"/>
        <v>3.41</v>
      </c>
      <c r="J358" s="18">
        <f t="shared" si="96"/>
        <v>0</v>
      </c>
      <c r="K358" s="18">
        <f t="shared" si="97"/>
        <v>16.420000000000002</v>
      </c>
      <c r="L358" s="15">
        <f t="shared" si="98"/>
        <v>164.2</v>
      </c>
    </row>
    <row r="359" spans="1:12" ht="26.4" x14ac:dyDescent="0.25">
      <c r="A359" s="12">
        <v>1840</v>
      </c>
      <c r="B359" s="13" t="s">
        <v>720</v>
      </c>
      <c r="C359" s="14" t="s">
        <v>721</v>
      </c>
      <c r="D359" s="15" t="s">
        <v>25</v>
      </c>
      <c r="E359" s="19">
        <v>10</v>
      </c>
      <c r="F359" s="17">
        <v>3.36</v>
      </c>
      <c r="G359" s="17">
        <v>4.9400000000000004</v>
      </c>
      <c r="H359" s="17">
        <f t="shared" si="94"/>
        <v>8.3000000000000007</v>
      </c>
      <c r="I359" s="18">
        <f t="shared" si="95"/>
        <v>2.17</v>
      </c>
      <c r="J359" s="18">
        <f t="shared" si="96"/>
        <v>0</v>
      </c>
      <c r="K359" s="18">
        <f t="shared" si="97"/>
        <v>10.47</v>
      </c>
      <c r="L359" s="15">
        <f t="shared" si="98"/>
        <v>104.7</v>
      </c>
    </row>
    <row r="360" spans="1:12" ht="26.4" x14ac:dyDescent="0.25">
      <c r="A360" s="12">
        <v>1841</v>
      </c>
      <c r="B360" s="13" t="s">
        <v>722</v>
      </c>
      <c r="C360" s="14" t="s">
        <v>723</v>
      </c>
      <c r="D360" s="15" t="s">
        <v>25</v>
      </c>
      <c r="E360" s="19">
        <v>5</v>
      </c>
      <c r="F360" s="17">
        <v>11.01</v>
      </c>
      <c r="G360" s="17">
        <v>5.83</v>
      </c>
      <c r="H360" s="17">
        <f t="shared" si="94"/>
        <v>16.84</v>
      </c>
      <c r="I360" s="18">
        <f t="shared" si="95"/>
        <v>4.41</v>
      </c>
      <c r="J360" s="18">
        <f t="shared" si="96"/>
        <v>0</v>
      </c>
      <c r="K360" s="18">
        <f t="shared" si="97"/>
        <v>21.25</v>
      </c>
      <c r="L360" s="15">
        <f t="shared" si="98"/>
        <v>106.25</v>
      </c>
    </row>
    <row r="361" spans="1:12" ht="92.4" x14ac:dyDescent="0.25">
      <c r="A361" s="12">
        <v>1842</v>
      </c>
      <c r="B361" s="13" t="s">
        <v>724</v>
      </c>
      <c r="C361" s="14" t="s">
        <v>725</v>
      </c>
      <c r="D361" s="15" t="s">
        <v>46</v>
      </c>
      <c r="E361" s="19">
        <v>50</v>
      </c>
      <c r="F361" s="17">
        <v>17.68</v>
      </c>
      <c r="G361" s="17">
        <v>12.25</v>
      </c>
      <c r="H361" s="17">
        <f t="shared" si="94"/>
        <v>29.93</v>
      </c>
      <c r="I361" s="18">
        <f t="shared" si="95"/>
        <v>7.85</v>
      </c>
      <c r="J361" s="18">
        <f t="shared" si="96"/>
        <v>0</v>
      </c>
      <c r="K361" s="18">
        <f t="shared" si="97"/>
        <v>37.78</v>
      </c>
      <c r="L361" s="15">
        <f t="shared" si="98"/>
        <v>1889</v>
      </c>
    </row>
    <row r="362" spans="1:12" ht="79.2" x14ac:dyDescent="0.25">
      <c r="A362" s="12">
        <v>1843</v>
      </c>
      <c r="B362" s="13" t="s">
        <v>726</v>
      </c>
      <c r="C362" s="14" t="s">
        <v>727</v>
      </c>
      <c r="D362" s="15" t="s">
        <v>46</v>
      </c>
      <c r="E362" s="19">
        <v>50</v>
      </c>
      <c r="F362" s="17">
        <v>13.13</v>
      </c>
      <c r="G362" s="17">
        <v>9.06</v>
      </c>
      <c r="H362" s="17">
        <f t="shared" si="94"/>
        <v>22.19</v>
      </c>
      <c r="I362" s="18">
        <f t="shared" si="95"/>
        <v>5.82</v>
      </c>
      <c r="J362" s="18">
        <f t="shared" si="96"/>
        <v>0</v>
      </c>
      <c r="K362" s="18">
        <f t="shared" si="97"/>
        <v>28.01</v>
      </c>
      <c r="L362" s="15">
        <f t="shared" si="98"/>
        <v>1400.5</v>
      </c>
    </row>
    <row r="363" spans="1:12" ht="26.4" x14ac:dyDescent="0.25">
      <c r="A363" s="12">
        <v>1844</v>
      </c>
      <c r="B363" s="13" t="s">
        <v>728</v>
      </c>
      <c r="C363" s="14" t="s">
        <v>729</v>
      </c>
      <c r="D363" s="15" t="s">
        <v>25</v>
      </c>
      <c r="E363" s="19">
        <v>2</v>
      </c>
      <c r="F363" s="17">
        <v>296.69</v>
      </c>
      <c r="G363" s="17">
        <v>5.15</v>
      </c>
      <c r="H363" s="17">
        <f t="shared" si="94"/>
        <v>301.83999999999997</v>
      </c>
      <c r="I363" s="18">
        <f t="shared" si="95"/>
        <v>79.2</v>
      </c>
      <c r="J363" s="18">
        <f t="shared" si="96"/>
        <v>0</v>
      </c>
      <c r="K363" s="18">
        <f t="shared" si="97"/>
        <v>381.04</v>
      </c>
      <c r="L363" s="15">
        <f t="shared" si="98"/>
        <v>762.08</v>
      </c>
    </row>
    <row r="364" spans="1:12" ht="52.8" x14ac:dyDescent="0.25">
      <c r="A364" s="12">
        <v>1845</v>
      </c>
      <c r="B364" s="13" t="s">
        <v>730</v>
      </c>
      <c r="C364" s="14" t="s">
        <v>731</v>
      </c>
      <c r="D364" s="15" t="s">
        <v>25</v>
      </c>
      <c r="E364" s="19">
        <v>10</v>
      </c>
      <c r="F364" s="17">
        <v>2.1</v>
      </c>
      <c r="G364" s="17">
        <v>1.87</v>
      </c>
      <c r="H364" s="17">
        <f t="shared" si="94"/>
        <v>3.97</v>
      </c>
      <c r="I364" s="18">
        <f t="shared" si="95"/>
        <v>1.04</v>
      </c>
      <c r="J364" s="18">
        <f t="shared" si="96"/>
        <v>0</v>
      </c>
      <c r="K364" s="18">
        <f t="shared" si="97"/>
        <v>5.01</v>
      </c>
      <c r="L364" s="15">
        <f t="shared" si="98"/>
        <v>50.1</v>
      </c>
    </row>
    <row r="365" spans="1:12" ht="52.8" x14ac:dyDescent="0.25">
      <c r="A365" s="12">
        <v>1846</v>
      </c>
      <c r="B365" s="13" t="s">
        <v>732</v>
      </c>
      <c r="C365" s="14" t="s">
        <v>733</v>
      </c>
      <c r="D365" s="15" t="s">
        <v>25</v>
      </c>
      <c r="E365" s="19">
        <v>10</v>
      </c>
      <c r="F365" s="17">
        <v>3.34</v>
      </c>
      <c r="G365" s="17">
        <v>2.4500000000000002</v>
      </c>
      <c r="H365" s="17">
        <f t="shared" si="94"/>
        <v>5.79</v>
      </c>
      <c r="I365" s="18">
        <f t="shared" si="95"/>
        <v>1.51</v>
      </c>
      <c r="J365" s="18">
        <f t="shared" si="96"/>
        <v>0</v>
      </c>
      <c r="K365" s="18">
        <f t="shared" si="97"/>
        <v>7.3</v>
      </c>
      <c r="L365" s="15">
        <f t="shared" si="98"/>
        <v>73</v>
      </c>
    </row>
    <row r="366" spans="1:12" ht="52.8" x14ac:dyDescent="0.25">
      <c r="A366" s="12">
        <v>1847</v>
      </c>
      <c r="B366" s="13" t="s">
        <v>734</v>
      </c>
      <c r="C366" s="14" t="s">
        <v>735</v>
      </c>
      <c r="D366" s="15" t="s">
        <v>25</v>
      </c>
      <c r="E366" s="19">
        <v>20</v>
      </c>
      <c r="F366" s="17">
        <v>3.9</v>
      </c>
      <c r="G366" s="17">
        <v>4.87</v>
      </c>
      <c r="H366" s="17">
        <f t="shared" si="94"/>
        <v>8.77</v>
      </c>
      <c r="I366" s="18">
        <f t="shared" si="95"/>
        <v>2.2999999999999998</v>
      </c>
      <c r="J366" s="18">
        <f t="shared" si="96"/>
        <v>0</v>
      </c>
      <c r="K366" s="18">
        <f t="shared" si="97"/>
        <v>11.07</v>
      </c>
      <c r="L366" s="15">
        <f t="shared" si="98"/>
        <v>221.4</v>
      </c>
    </row>
    <row r="367" spans="1:12" ht="39.6" x14ac:dyDescent="0.25">
      <c r="A367" s="12">
        <v>1848</v>
      </c>
      <c r="B367" s="13" t="s">
        <v>736</v>
      </c>
      <c r="C367" s="14" t="s">
        <v>737</v>
      </c>
      <c r="D367" s="15" t="s">
        <v>25</v>
      </c>
      <c r="E367" s="19">
        <v>20</v>
      </c>
      <c r="F367" s="17">
        <v>5.0199999999999996</v>
      </c>
      <c r="G367" s="17">
        <v>3.67</v>
      </c>
      <c r="H367" s="17">
        <f t="shared" si="94"/>
        <v>8.69</v>
      </c>
      <c r="I367" s="18">
        <f t="shared" si="95"/>
        <v>2.2799999999999998</v>
      </c>
      <c r="J367" s="18">
        <f t="shared" si="96"/>
        <v>0</v>
      </c>
      <c r="K367" s="18">
        <f t="shared" si="97"/>
        <v>10.97</v>
      </c>
      <c r="L367" s="15">
        <f t="shared" si="98"/>
        <v>219.4</v>
      </c>
    </row>
    <row r="368" spans="1:12" ht="52.8" x14ac:dyDescent="0.25">
      <c r="A368" s="12">
        <v>1849</v>
      </c>
      <c r="B368" s="13" t="s">
        <v>738</v>
      </c>
      <c r="C368" s="14" t="s">
        <v>739</v>
      </c>
      <c r="D368" s="15" t="s">
        <v>25</v>
      </c>
      <c r="E368" s="19">
        <v>20</v>
      </c>
      <c r="F368" s="17">
        <v>8</v>
      </c>
      <c r="G368" s="17">
        <v>6.43</v>
      </c>
      <c r="H368" s="17">
        <f t="shared" si="94"/>
        <v>14.43</v>
      </c>
      <c r="I368" s="18">
        <f t="shared" si="95"/>
        <v>3.78</v>
      </c>
      <c r="J368" s="18">
        <f t="shared" si="96"/>
        <v>0</v>
      </c>
      <c r="K368" s="18">
        <f t="shared" si="97"/>
        <v>18.21</v>
      </c>
      <c r="L368" s="15">
        <f t="shared" si="98"/>
        <v>364.2</v>
      </c>
    </row>
    <row r="369" spans="1:12" ht="39.6" x14ac:dyDescent="0.25">
      <c r="A369" s="12">
        <v>1850</v>
      </c>
      <c r="B369" s="13" t="s">
        <v>740</v>
      </c>
      <c r="C369" s="14" t="s">
        <v>741</v>
      </c>
      <c r="D369" s="15" t="s">
        <v>25</v>
      </c>
      <c r="E369" s="19">
        <v>10</v>
      </c>
      <c r="F369" s="17">
        <v>7.46</v>
      </c>
      <c r="G369" s="17">
        <v>4.91</v>
      </c>
      <c r="H369" s="17">
        <f t="shared" si="94"/>
        <v>12.37</v>
      </c>
      <c r="I369" s="18">
        <f t="shared" si="95"/>
        <v>3.24</v>
      </c>
      <c r="J369" s="18">
        <f t="shared" si="96"/>
        <v>0</v>
      </c>
      <c r="K369" s="18">
        <f t="shared" si="97"/>
        <v>15.61</v>
      </c>
      <c r="L369" s="15">
        <f t="shared" si="98"/>
        <v>156.1</v>
      </c>
    </row>
    <row r="370" spans="1:12" ht="39.6" x14ac:dyDescent="0.25">
      <c r="A370" s="12">
        <v>1851</v>
      </c>
      <c r="B370" s="13" t="s">
        <v>742</v>
      </c>
      <c r="C370" s="14" t="s">
        <v>743</v>
      </c>
      <c r="D370" s="15" t="s">
        <v>25</v>
      </c>
      <c r="E370" s="19">
        <v>10</v>
      </c>
      <c r="F370" s="17">
        <v>9.6999999999999993</v>
      </c>
      <c r="G370" s="17">
        <v>4.5199999999999996</v>
      </c>
      <c r="H370" s="17">
        <f t="shared" si="94"/>
        <v>14.22</v>
      </c>
      <c r="I370" s="18">
        <f t="shared" si="95"/>
        <v>3.73</v>
      </c>
      <c r="J370" s="18">
        <f t="shared" si="96"/>
        <v>0</v>
      </c>
      <c r="K370" s="18">
        <f t="shared" si="97"/>
        <v>17.95</v>
      </c>
      <c r="L370" s="15">
        <f t="shared" si="98"/>
        <v>179.5</v>
      </c>
    </row>
    <row r="371" spans="1:12" ht="39.6" x14ac:dyDescent="0.25">
      <c r="A371" s="12">
        <v>1852</v>
      </c>
      <c r="B371" s="13" t="s">
        <v>744</v>
      </c>
      <c r="C371" s="14" t="s">
        <v>745</v>
      </c>
      <c r="D371" s="15" t="s">
        <v>46</v>
      </c>
      <c r="E371" s="19">
        <v>100</v>
      </c>
      <c r="F371" s="17">
        <v>15.8</v>
      </c>
      <c r="G371" s="17">
        <v>22.2</v>
      </c>
      <c r="H371" s="17">
        <f t="shared" si="94"/>
        <v>38</v>
      </c>
      <c r="I371" s="18">
        <f t="shared" si="95"/>
        <v>9.9700000000000006</v>
      </c>
      <c r="J371" s="18">
        <f t="shared" si="96"/>
        <v>0</v>
      </c>
      <c r="K371" s="18">
        <f t="shared" si="97"/>
        <v>47.97</v>
      </c>
      <c r="L371" s="15">
        <f t="shared" si="98"/>
        <v>4797</v>
      </c>
    </row>
    <row r="372" spans="1:12" ht="13.2" x14ac:dyDescent="0.25">
      <c r="A372" s="8"/>
      <c r="B372" s="9"/>
      <c r="C372" s="10" t="s">
        <v>746</v>
      </c>
      <c r="D372" s="10"/>
      <c r="E372" s="10"/>
      <c r="F372" s="11"/>
      <c r="G372" s="11"/>
      <c r="H372" s="11"/>
      <c r="I372" s="11"/>
      <c r="J372" s="11"/>
      <c r="K372" s="11"/>
      <c r="L372" s="10"/>
    </row>
    <row r="373" spans="1:12" ht="52.8" x14ac:dyDescent="0.25">
      <c r="A373" s="12">
        <v>1853</v>
      </c>
      <c r="B373" s="13" t="s">
        <v>747</v>
      </c>
      <c r="C373" s="14" t="s">
        <v>748</v>
      </c>
      <c r="D373" s="15" t="s">
        <v>46</v>
      </c>
      <c r="E373" s="19">
        <v>80</v>
      </c>
      <c r="F373" s="17">
        <v>12.08</v>
      </c>
      <c r="G373" s="17">
        <v>14.36</v>
      </c>
      <c r="H373" s="17">
        <f t="shared" ref="H373:H410" si="99">TRUNC((G373+F373),2)</f>
        <v>26.44</v>
      </c>
      <c r="I373" s="18">
        <f t="shared" ref="I373:I410" si="100">TRUNC((H373*$K$802),2)</f>
        <v>6.93</v>
      </c>
      <c r="J373" s="18">
        <f t="shared" ref="J373:J410" si="101">TRUNC((H373+I373)*$K$803,2)</f>
        <v>0</v>
      </c>
      <c r="K373" s="18">
        <f t="shared" ref="K373:K410" si="102">TRUNC((H373*(1+$K$802))-(H373*(1+$K$802)*$K$803),2)</f>
        <v>33.369999999999997</v>
      </c>
      <c r="L373" s="15">
        <f t="shared" ref="L373:L410" si="103">TRUNC(K373*E373,2)</f>
        <v>2669.6</v>
      </c>
    </row>
    <row r="374" spans="1:12" ht="52.8" x14ac:dyDescent="0.25">
      <c r="A374" s="12">
        <v>1854</v>
      </c>
      <c r="B374" s="13" t="s">
        <v>749</v>
      </c>
      <c r="C374" s="14" t="s">
        <v>750</v>
      </c>
      <c r="D374" s="15" t="s">
        <v>46</v>
      </c>
      <c r="E374" s="19">
        <v>80</v>
      </c>
      <c r="F374" s="17">
        <v>17.37</v>
      </c>
      <c r="G374" s="17">
        <v>15.59</v>
      </c>
      <c r="H374" s="17">
        <f t="shared" si="99"/>
        <v>32.96</v>
      </c>
      <c r="I374" s="18">
        <f t="shared" si="100"/>
        <v>8.64</v>
      </c>
      <c r="J374" s="18">
        <f t="shared" si="101"/>
        <v>0</v>
      </c>
      <c r="K374" s="18">
        <f t="shared" si="102"/>
        <v>41.6</v>
      </c>
      <c r="L374" s="15">
        <f t="shared" si="103"/>
        <v>3328</v>
      </c>
    </row>
    <row r="375" spans="1:12" ht="52.8" x14ac:dyDescent="0.25">
      <c r="A375" s="12">
        <v>1855</v>
      </c>
      <c r="B375" s="13" t="s">
        <v>751</v>
      </c>
      <c r="C375" s="14" t="s">
        <v>752</v>
      </c>
      <c r="D375" s="15" t="s">
        <v>46</v>
      </c>
      <c r="E375" s="19">
        <v>100</v>
      </c>
      <c r="F375" s="17">
        <v>24.11</v>
      </c>
      <c r="G375" s="17">
        <v>21.79</v>
      </c>
      <c r="H375" s="17">
        <f t="shared" si="99"/>
        <v>45.9</v>
      </c>
      <c r="I375" s="18">
        <f t="shared" si="100"/>
        <v>12.04</v>
      </c>
      <c r="J375" s="18">
        <f t="shared" si="101"/>
        <v>0</v>
      </c>
      <c r="K375" s="18">
        <f t="shared" si="102"/>
        <v>57.94</v>
      </c>
      <c r="L375" s="15">
        <f t="shared" si="103"/>
        <v>5794</v>
      </c>
    </row>
    <row r="376" spans="1:12" ht="52.8" x14ac:dyDescent="0.25">
      <c r="A376" s="12">
        <v>1856</v>
      </c>
      <c r="B376" s="13" t="s">
        <v>753</v>
      </c>
      <c r="C376" s="14" t="s">
        <v>754</v>
      </c>
      <c r="D376" s="15" t="s">
        <v>25</v>
      </c>
      <c r="E376" s="19">
        <v>30</v>
      </c>
      <c r="F376" s="17">
        <v>6.32</v>
      </c>
      <c r="G376" s="17">
        <v>6.22</v>
      </c>
      <c r="H376" s="17">
        <f t="shared" si="99"/>
        <v>12.54</v>
      </c>
      <c r="I376" s="18">
        <f t="shared" si="100"/>
        <v>3.29</v>
      </c>
      <c r="J376" s="18">
        <f t="shared" si="101"/>
        <v>0</v>
      </c>
      <c r="K376" s="18">
        <f t="shared" si="102"/>
        <v>15.83</v>
      </c>
      <c r="L376" s="15">
        <f t="shared" si="103"/>
        <v>474.9</v>
      </c>
    </row>
    <row r="377" spans="1:12" ht="52.8" x14ac:dyDescent="0.25">
      <c r="A377" s="12">
        <v>1857</v>
      </c>
      <c r="B377" s="13" t="s">
        <v>755</v>
      </c>
      <c r="C377" s="14" t="s">
        <v>756</v>
      </c>
      <c r="D377" s="15" t="s">
        <v>25</v>
      </c>
      <c r="E377" s="19">
        <v>25</v>
      </c>
      <c r="F377" s="17">
        <v>9.8699999999999992</v>
      </c>
      <c r="G377" s="17">
        <v>6.75</v>
      </c>
      <c r="H377" s="17">
        <f t="shared" si="99"/>
        <v>16.62</v>
      </c>
      <c r="I377" s="18">
        <f t="shared" si="100"/>
        <v>4.3600000000000003</v>
      </c>
      <c r="J377" s="18">
        <f t="shared" si="101"/>
        <v>0</v>
      </c>
      <c r="K377" s="18">
        <f t="shared" si="102"/>
        <v>20.98</v>
      </c>
      <c r="L377" s="15">
        <f t="shared" si="103"/>
        <v>524.5</v>
      </c>
    </row>
    <row r="378" spans="1:12" ht="52.8" x14ac:dyDescent="0.25">
      <c r="A378" s="12">
        <v>1858</v>
      </c>
      <c r="B378" s="13" t="s">
        <v>757</v>
      </c>
      <c r="C378" s="14" t="s">
        <v>758</v>
      </c>
      <c r="D378" s="15" t="s">
        <v>25</v>
      </c>
      <c r="E378" s="19">
        <v>30</v>
      </c>
      <c r="F378" s="17">
        <v>20.68</v>
      </c>
      <c r="G378" s="17">
        <v>9.43</v>
      </c>
      <c r="H378" s="17">
        <f t="shared" si="99"/>
        <v>30.11</v>
      </c>
      <c r="I378" s="18">
        <f t="shared" si="100"/>
        <v>7.9</v>
      </c>
      <c r="J378" s="18">
        <f t="shared" si="101"/>
        <v>0</v>
      </c>
      <c r="K378" s="18">
        <f t="shared" si="102"/>
        <v>38.01</v>
      </c>
      <c r="L378" s="15">
        <f t="shared" si="103"/>
        <v>1140.3</v>
      </c>
    </row>
    <row r="379" spans="1:12" ht="52.8" x14ac:dyDescent="0.25">
      <c r="A379" s="12">
        <v>1859</v>
      </c>
      <c r="B379" s="13" t="s">
        <v>759</v>
      </c>
      <c r="C379" s="14" t="s">
        <v>760</v>
      </c>
      <c r="D379" s="15" t="s">
        <v>25</v>
      </c>
      <c r="E379" s="19">
        <v>15</v>
      </c>
      <c r="F379" s="17">
        <v>5.1100000000000003</v>
      </c>
      <c r="G379" s="17">
        <v>4.13</v>
      </c>
      <c r="H379" s="17">
        <f t="shared" si="99"/>
        <v>9.24</v>
      </c>
      <c r="I379" s="18">
        <f t="shared" si="100"/>
        <v>2.42</v>
      </c>
      <c r="J379" s="18">
        <f t="shared" si="101"/>
        <v>0</v>
      </c>
      <c r="K379" s="18">
        <f t="shared" si="102"/>
        <v>11.66</v>
      </c>
      <c r="L379" s="15">
        <f t="shared" si="103"/>
        <v>174.9</v>
      </c>
    </row>
    <row r="380" spans="1:12" ht="52.8" x14ac:dyDescent="0.25">
      <c r="A380" s="12">
        <v>1860</v>
      </c>
      <c r="B380" s="13" t="s">
        <v>761</v>
      </c>
      <c r="C380" s="14" t="s">
        <v>762</v>
      </c>
      <c r="D380" s="15" t="s">
        <v>25</v>
      </c>
      <c r="E380" s="19">
        <v>15</v>
      </c>
      <c r="F380" s="17">
        <v>6.6</v>
      </c>
      <c r="G380" s="17">
        <v>4.5</v>
      </c>
      <c r="H380" s="17">
        <f t="shared" si="99"/>
        <v>11.1</v>
      </c>
      <c r="I380" s="18">
        <f t="shared" si="100"/>
        <v>2.91</v>
      </c>
      <c r="J380" s="18">
        <f t="shared" si="101"/>
        <v>0</v>
      </c>
      <c r="K380" s="18">
        <f t="shared" si="102"/>
        <v>14.01</v>
      </c>
      <c r="L380" s="15">
        <f t="shared" si="103"/>
        <v>210.15</v>
      </c>
    </row>
    <row r="381" spans="1:12" ht="52.8" x14ac:dyDescent="0.25">
      <c r="A381" s="12">
        <v>1861</v>
      </c>
      <c r="B381" s="13" t="s">
        <v>763</v>
      </c>
      <c r="C381" s="14" t="s">
        <v>764</v>
      </c>
      <c r="D381" s="15" t="s">
        <v>25</v>
      </c>
      <c r="E381" s="19">
        <v>10</v>
      </c>
      <c r="F381" s="17">
        <v>14.45</v>
      </c>
      <c r="G381" s="17">
        <v>6.29</v>
      </c>
      <c r="H381" s="17">
        <f t="shared" si="99"/>
        <v>20.74</v>
      </c>
      <c r="I381" s="18">
        <f t="shared" si="100"/>
        <v>5.44</v>
      </c>
      <c r="J381" s="18">
        <f t="shared" si="101"/>
        <v>0</v>
      </c>
      <c r="K381" s="18">
        <f t="shared" si="102"/>
        <v>26.18</v>
      </c>
      <c r="L381" s="15">
        <f t="shared" si="103"/>
        <v>261.8</v>
      </c>
    </row>
    <row r="382" spans="1:12" ht="52.8" x14ac:dyDescent="0.25">
      <c r="A382" s="12">
        <v>1862</v>
      </c>
      <c r="B382" s="13" t="s">
        <v>765</v>
      </c>
      <c r="C382" s="14" t="s">
        <v>766</v>
      </c>
      <c r="D382" s="15" t="s">
        <v>25</v>
      </c>
      <c r="E382" s="19">
        <v>15</v>
      </c>
      <c r="F382" s="17">
        <v>21.59</v>
      </c>
      <c r="G382" s="17">
        <v>9.43</v>
      </c>
      <c r="H382" s="17">
        <f t="shared" si="99"/>
        <v>31.02</v>
      </c>
      <c r="I382" s="18">
        <f t="shared" si="100"/>
        <v>8.1300000000000008</v>
      </c>
      <c r="J382" s="18">
        <f t="shared" si="101"/>
        <v>0</v>
      </c>
      <c r="K382" s="18">
        <f t="shared" si="102"/>
        <v>39.15</v>
      </c>
      <c r="L382" s="15">
        <f t="shared" si="103"/>
        <v>587.25</v>
      </c>
    </row>
    <row r="383" spans="1:12" ht="52.8" x14ac:dyDescent="0.25">
      <c r="A383" s="12">
        <v>1863</v>
      </c>
      <c r="B383" s="13" t="s">
        <v>767</v>
      </c>
      <c r="C383" s="14" t="s">
        <v>768</v>
      </c>
      <c r="D383" s="15" t="s">
        <v>25</v>
      </c>
      <c r="E383" s="19">
        <v>30</v>
      </c>
      <c r="F383" s="17">
        <v>6.57</v>
      </c>
      <c r="G383" s="17">
        <v>6.22</v>
      </c>
      <c r="H383" s="17">
        <f t="shared" si="99"/>
        <v>12.79</v>
      </c>
      <c r="I383" s="18">
        <f t="shared" si="100"/>
        <v>3.35</v>
      </c>
      <c r="J383" s="18">
        <f t="shared" si="101"/>
        <v>0</v>
      </c>
      <c r="K383" s="18">
        <f t="shared" si="102"/>
        <v>16.14</v>
      </c>
      <c r="L383" s="15">
        <f t="shared" si="103"/>
        <v>484.2</v>
      </c>
    </row>
    <row r="384" spans="1:12" ht="52.8" x14ac:dyDescent="0.25">
      <c r="A384" s="12">
        <v>1864</v>
      </c>
      <c r="B384" s="13" t="s">
        <v>769</v>
      </c>
      <c r="C384" s="14" t="s">
        <v>770</v>
      </c>
      <c r="D384" s="15" t="s">
        <v>25</v>
      </c>
      <c r="E384" s="19">
        <v>15</v>
      </c>
      <c r="F384" s="17">
        <v>10.66</v>
      </c>
      <c r="G384" s="17">
        <v>6.75</v>
      </c>
      <c r="H384" s="17">
        <f t="shared" si="99"/>
        <v>17.41</v>
      </c>
      <c r="I384" s="18">
        <f t="shared" si="100"/>
        <v>4.5599999999999996</v>
      </c>
      <c r="J384" s="18">
        <f t="shared" si="101"/>
        <v>0</v>
      </c>
      <c r="K384" s="18">
        <f t="shared" si="102"/>
        <v>21.97</v>
      </c>
      <c r="L384" s="15">
        <f t="shared" si="103"/>
        <v>329.55</v>
      </c>
    </row>
    <row r="385" spans="1:12" ht="52.8" x14ac:dyDescent="0.25">
      <c r="A385" s="12">
        <v>1865</v>
      </c>
      <c r="B385" s="13" t="s">
        <v>771</v>
      </c>
      <c r="C385" s="14" t="s">
        <v>772</v>
      </c>
      <c r="D385" s="15" t="s">
        <v>25</v>
      </c>
      <c r="E385" s="19">
        <v>10</v>
      </c>
      <c r="F385" s="17">
        <v>9.82</v>
      </c>
      <c r="G385" s="17">
        <v>8.3000000000000007</v>
      </c>
      <c r="H385" s="17">
        <f t="shared" si="99"/>
        <v>18.12</v>
      </c>
      <c r="I385" s="18">
        <f t="shared" si="100"/>
        <v>4.75</v>
      </c>
      <c r="J385" s="18">
        <f t="shared" si="101"/>
        <v>0</v>
      </c>
      <c r="K385" s="18">
        <f t="shared" si="102"/>
        <v>22.87</v>
      </c>
      <c r="L385" s="15">
        <f t="shared" si="103"/>
        <v>228.7</v>
      </c>
    </row>
    <row r="386" spans="1:12" ht="66" x14ac:dyDescent="0.25">
      <c r="A386" s="12">
        <v>1866</v>
      </c>
      <c r="B386" s="13" t="s">
        <v>773</v>
      </c>
      <c r="C386" s="14" t="s">
        <v>774</v>
      </c>
      <c r="D386" s="15" t="s">
        <v>25</v>
      </c>
      <c r="E386" s="19">
        <v>10</v>
      </c>
      <c r="F386" s="17">
        <v>20.2</v>
      </c>
      <c r="G386" s="17">
        <v>9.01</v>
      </c>
      <c r="H386" s="17">
        <f t="shared" si="99"/>
        <v>29.21</v>
      </c>
      <c r="I386" s="18">
        <f t="shared" si="100"/>
        <v>7.66</v>
      </c>
      <c r="J386" s="18">
        <f t="shared" si="101"/>
        <v>0</v>
      </c>
      <c r="K386" s="18">
        <f t="shared" si="102"/>
        <v>36.869999999999997</v>
      </c>
      <c r="L386" s="15">
        <f t="shared" si="103"/>
        <v>368.7</v>
      </c>
    </row>
    <row r="387" spans="1:12" ht="66" x14ac:dyDescent="0.25">
      <c r="A387" s="12">
        <v>1867</v>
      </c>
      <c r="B387" s="13" t="s">
        <v>775</v>
      </c>
      <c r="C387" s="14" t="s">
        <v>776</v>
      </c>
      <c r="D387" s="15" t="s">
        <v>25</v>
      </c>
      <c r="E387" s="19">
        <v>10</v>
      </c>
      <c r="F387" s="17">
        <v>43.15</v>
      </c>
      <c r="G387" s="17">
        <v>12.59</v>
      </c>
      <c r="H387" s="17">
        <f t="shared" si="99"/>
        <v>55.74</v>
      </c>
      <c r="I387" s="18">
        <f t="shared" si="100"/>
        <v>14.62</v>
      </c>
      <c r="J387" s="18">
        <f t="shared" si="101"/>
        <v>0</v>
      </c>
      <c r="K387" s="18">
        <f t="shared" si="102"/>
        <v>70.36</v>
      </c>
      <c r="L387" s="15">
        <f t="shared" si="103"/>
        <v>703.6</v>
      </c>
    </row>
    <row r="388" spans="1:12" ht="52.8" x14ac:dyDescent="0.25">
      <c r="A388" s="12">
        <v>1868</v>
      </c>
      <c r="B388" s="13" t="s">
        <v>777</v>
      </c>
      <c r="C388" s="14" t="s">
        <v>778</v>
      </c>
      <c r="D388" s="15" t="s">
        <v>25</v>
      </c>
      <c r="E388" s="19">
        <v>10</v>
      </c>
      <c r="F388" s="17">
        <v>17.64</v>
      </c>
      <c r="G388" s="17">
        <v>9.01</v>
      </c>
      <c r="H388" s="17">
        <f t="shared" si="99"/>
        <v>26.65</v>
      </c>
      <c r="I388" s="18">
        <f t="shared" si="100"/>
        <v>6.99</v>
      </c>
      <c r="J388" s="18">
        <f t="shared" si="101"/>
        <v>0</v>
      </c>
      <c r="K388" s="18">
        <f t="shared" si="102"/>
        <v>33.64</v>
      </c>
      <c r="L388" s="15">
        <f t="shared" si="103"/>
        <v>336.4</v>
      </c>
    </row>
    <row r="389" spans="1:12" ht="52.8" x14ac:dyDescent="0.25">
      <c r="A389" s="12">
        <v>1869</v>
      </c>
      <c r="B389" s="13" t="s">
        <v>779</v>
      </c>
      <c r="C389" s="14" t="s">
        <v>780</v>
      </c>
      <c r="D389" s="15" t="s">
        <v>25</v>
      </c>
      <c r="E389" s="19">
        <v>10</v>
      </c>
      <c r="F389" s="17">
        <v>34.369999999999997</v>
      </c>
      <c r="G389" s="17">
        <v>12.59</v>
      </c>
      <c r="H389" s="17">
        <f t="shared" si="99"/>
        <v>46.96</v>
      </c>
      <c r="I389" s="18">
        <f t="shared" si="100"/>
        <v>12.32</v>
      </c>
      <c r="J389" s="18">
        <f t="shared" si="101"/>
        <v>0</v>
      </c>
      <c r="K389" s="18">
        <f t="shared" si="102"/>
        <v>59.28</v>
      </c>
      <c r="L389" s="15">
        <f t="shared" si="103"/>
        <v>592.79999999999995</v>
      </c>
    </row>
    <row r="390" spans="1:12" ht="52.8" x14ac:dyDescent="0.25">
      <c r="A390" s="12">
        <v>1870</v>
      </c>
      <c r="B390" s="13" t="s">
        <v>781</v>
      </c>
      <c r="C390" s="14" t="s">
        <v>782</v>
      </c>
      <c r="D390" s="15" t="s">
        <v>25</v>
      </c>
      <c r="E390" s="19">
        <v>10</v>
      </c>
      <c r="F390" s="17">
        <v>9.7100000000000009</v>
      </c>
      <c r="G390" s="17">
        <v>8.3000000000000007</v>
      </c>
      <c r="H390" s="17">
        <f t="shared" si="99"/>
        <v>18.010000000000002</v>
      </c>
      <c r="I390" s="18">
        <f t="shared" si="100"/>
        <v>4.72</v>
      </c>
      <c r="J390" s="18">
        <f t="shared" si="101"/>
        <v>0</v>
      </c>
      <c r="K390" s="18">
        <f t="shared" si="102"/>
        <v>22.73</v>
      </c>
      <c r="L390" s="15">
        <f t="shared" si="103"/>
        <v>227.3</v>
      </c>
    </row>
    <row r="391" spans="1:12" ht="66" x14ac:dyDescent="0.25">
      <c r="A391" s="12">
        <v>1871</v>
      </c>
      <c r="B391" s="13" t="s">
        <v>783</v>
      </c>
      <c r="C391" s="14" t="s">
        <v>784</v>
      </c>
      <c r="D391" s="15" t="s">
        <v>25</v>
      </c>
      <c r="E391" s="19">
        <v>10</v>
      </c>
      <c r="F391" s="17">
        <v>7.95</v>
      </c>
      <c r="G391" s="17">
        <v>4.32</v>
      </c>
      <c r="H391" s="17">
        <f t="shared" si="99"/>
        <v>12.27</v>
      </c>
      <c r="I391" s="18">
        <f t="shared" si="100"/>
        <v>3.21</v>
      </c>
      <c r="J391" s="18">
        <f t="shared" si="101"/>
        <v>0</v>
      </c>
      <c r="K391" s="18">
        <f t="shared" si="102"/>
        <v>15.48</v>
      </c>
      <c r="L391" s="15">
        <f t="shared" si="103"/>
        <v>154.80000000000001</v>
      </c>
    </row>
    <row r="392" spans="1:12" ht="52.8" x14ac:dyDescent="0.25">
      <c r="A392" s="12">
        <v>1872</v>
      </c>
      <c r="B392" s="13" t="s">
        <v>785</v>
      </c>
      <c r="C392" s="14" t="s">
        <v>786</v>
      </c>
      <c r="D392" s="15" t="s">
        <v>25</v>
      </c>
      <c r="E392" s="19">
        <v>10</v>
      </c>
      <c r="F392" s="17">
        <v>32.99</v>
      </c>
      <c r="G392" s="17">
        <v>11.39</v>
      </c>
      <c r="H392" s="17">
        <f t="shared" si="99"/>
        <v>44.38</v>
      </c>
      <c r="I392" s="18">
        <f t="shared" si="100"/>
        <v>11.64</v>
      </c>
      <c r="J392" s="18">
        <f t="shared" si="101"/>
        <v>0</v>
      </c>
      <c r="K392" s="18">
        <f t="shared" si="102"/>
        <v>56.02</v>
      </c>
      <c r="L392" s="15">
        <f t="shared" si="103"/>
        <v>560.20000000000005</v>
      </c>
    </row>
    <row r="393" spans="1:12" ht="66" x14ac:dyDescent="0.25">
      <c r="A393" s="12">
        <v>1873</v>
      </c>
      <c r="B393" s="13" t="s">
        <v>787</v>
      </c>
      <c r="C393" s="14" t="s">
        <v>788</v>
      </c>
      <c r="D393" s="15" t="s">
        <v>25</v>
      </c>
      <c r="E393" s="19">
        <v>10</v>
      </c>
      <c r="F393" s="17">
        <v>35.25</v>
      </c>
      <c r="G393" s="17">
        <v>11.39</v>
      </c>
      <c r="H393" s="17">
        <f t="shared" si="99"/>
        <v>46.64</v>
      </c>
      <c r="I393" s="18">
        <f t="shared" si="100"/>
        <v>12.23</v>
      </c>
      <c r="J393" s="18">
        <f t="shared" si="101"/>
        <v>0</v>
      </c>
      <c r="K393" s="18">
        <f t="shared" si="102"/>
        <v>58.87</v>
      </c>
      <c r="L393" s="15">
        <f t="shared" si="103"/>
        <v>588.70000000000005</v>
      </c>
    </row>
    <row r="394" spans="1:12" ht="52.8" x14ac:dyDescent="0.25">
      <c r="A394" s="12">
        <v>1874</v>
      </c>
      <c r="B394" s="13" t="s">
        <v>789</v>
      </c>
      <c r="C394" s="14" t="s">
        <v>790</v>
      </c>
      <c r="D394" s="15" t="s">
        <v>25</v>
      </c>
      <c r="E394" s="19">
        <v>10</v>
      </c>
      <c r="F394" s="17">
        <v>11.66</v>
      </c>
      <c r="G394" s="17">
        <v>0.55000000000000004</v>
      </c>
      <c r="H394" s="17">
        <f t="shared" si="99"/>
        <v>12.21</v>
      </c>
      <c r="I394" s="18">
        <f t="shared" si="100"/>
        <v>3.2</v>
      </c>
      <c r="J394" s="18">
        <f t="shared" si="101"/>
        <v>0</v>
      </c>
      <c r="K394" s="18">
        <f t="shared" si="102"/>
        <v>15.41</v>
      </c>
      <c r="L394" s="15">
        <f t="shared" si="103"/>
        <v>154.1</v>
      </c>
    </row>
    <row r="395" spans="1:12" ht="52.8" x14ac:dyDescent="0.25">
      <c r="A395" s="12">
        <v>1875</v>
      </c>
      <c r="B395" s="13" t="s">
        <v>791</v>
      </c>
      <c r="C395" s="14" t="s">
        <v>792</v>
      </c>
      <c r="D395" s="15" t="s">
        <v>25</v>
      </c>
      <c r="E395" s="19">
        <v>10</v>
      </c>
      <c r="F395" s="17">
        <v>16.3</v>
      </c>
      <c r="G395" s="17">
        <v>4.5199999999999996</v>
      </c>
      <c r="H395" s="17">
        <f t="shared" si="99"/>
        <v>20.82</v>
      </c>
      <c r="I395" s="18">
        <f t="shared" si="100"/>
        <v>5.46</v>
      </c>
      <c r="J395" s="18">
        <f t="shared" si="101"/>
        <v>0</v>
      </c>
      <c r="K395" s="18">
        <f t="shared" si="102"/>
        <v>26.28</v>
      </c>
      <c r="L395" s="15">
        <f t="shared" si="103"/>
        <v>262.8</v>
      </c>
    </row>
    <row r="396" spans="1:12" ht="52.8" x14ac:dyDescent="0.25">
      <c r="A396" s="12">
        <v>1876</v>
      </c>
      <c r="B396" s="13" t="s">
        <v>793</v>
      </c>
      <c r="C396" s="14" t="s">
        <v>794</v>
      </c>
      <c r="D396" s="15" t="s">
        <v>25</v>
      </c>
      <c r="E396" s="19">
        <v>15</v>
      </c>
      <c r="F396" s="17">
        <v>33.31</v>
      </c>
      <c r="G396" s="17">
        <v>19.55</v>
      </c>
      <c r="H396" s="17">
        <f t="shared" si="99"/>
        <v>52.86</v>
      </c>
      <c r="I396" s="18">
        <f t="shared" si="100"/>
        <v>13.87</v>
      </c>
      <c r="J396" s="18">
        <f t="shared" si="101"/>
        <v>0</v>
      </c>
      <c r="K396" s="18">
        <f t="shared" si="102"/>
        <v>66.73</v>
      </c>
      <c r="L396" s="15">
        <f t="shared" si="103"/>
        <v>1000.95</v>
      </c>
    </row>
    <row r="397" spans="1:12" ht="52.8" x14ac:dyDescent="0.25">
      <c r="A397" s="12">
        <v>1877</v>
      </c>
      <c r="B397" s="13" t="s">
        <v>795</v>
      </c>
      <c r="C397" s="14" t="s">
        <v>796</v>
      </c>
      <c r="D397" s="15" t="s">
        <v>25</v>
      </c>
      <c r="E397" s="19">
        <v>15</v>
      </c>
      <c r="F397" s="17">
        <v>14.23</v>
      </c>
      <c r="G397" s="17">
        <v>8.09</v>
      </c>
      <c r="H397" s="17">
        <f t="shared" si="99"/>
        <v>22.32</v>
      </c>
      <c r="I397" s="18">
        <f t="shared" si="100"/>
        <v>5.85</v>
      </c>
      <c r="J397" s="18">
        <f t="shared" si="101"/>
        <v>0</v>
      </c>
      <c r="K397" s="18">
        <f t="shared" si="102"/>
        <v>28.17</v>
      </c>
      <c r="L397" s="15">
        <f t="shared" si="103"/>
        <v>422.55</v>
      </c>
    </row>
    <row r="398" spans="1:12" ht="52.8" x14ac:dyDescent="0.25">
      <c r="A398" s="12">
        <v>1878</v>
      </c>
      <c r="B398" s="13" t="s">
        <v>797</v>
      </c>
      <c r="C398" s="14" t="s">
        <v>798</v>
      </c>
      <c r="D398" s="15" t="s">
        <v>25</v>
      </c>
      <c r="E398" s="19">
        <v>15</v>
      </c>
      <c r="F398" s="17">
        <v>11.95</v>
      </c>
      <c r="G398" s="17">
        <v>8.09</v>
      </c>
      <c r="H398" s="17">
        <f t="shared" si="99"/>
        <v>20.04</v>
      </c>
      <c r="I398" s="18">
        <f t="shared" si="100"/>
        <v>5.25</v>
      </c>
      <c r="J398" s="18">
        <f t="shared" si="101"/>
        <v>0</v>
      </c>
      <c r="K398" s="18">
        <f t="shared" si="102"/>
        <v>25.29</v>
      </c>
      <c r="L398" s="15">
        <f t="shared" si="103"/>
        <v>379.35</v>
      </c>
    </row>
    <row r="399" spans="1:12" ht="52.8" x14ac:dyDescent="0.25">
      <c r="A399" s="12">
        <v>1879</v>
      </c>
      <c r="B399" s="13" t="s">
        <v>799</v>
      </c>
      <c r="C399" s="14" t="s">
        <v>800</v>
      </c>
      <c r="D399" s="15" t="s">
        <v>25</v>
      </c>
      <c r="E399" s="19">
        <v>10</v>
      </c>
      <c r="F399" s="17">
        <v>222.81</v>
      </c>
      <c r="G399" s="17">
        <v>207.2</v>
      </c>
      <c r="H399" s="17">
        <f t="shared" si="99"/>
        <v>430.01</v>
      </c>
      <c r="I399" s="18">
        <f t="shared" si="100"/>
        <v>112.83</v>
      </c>
      <c r="J399" s="18">
        <f t="shared" si="101"/>
        <v>0</v>
      </c>
      <c r="K399" s="18">
        <f t="shared" si="102"/>
        <v>542.84</v>
      </c>
      <c r="L399" s="15">
        <f t="shared" si="103"/>
        <v>5428.4</v>
      </c>
    </row>
    <row r="400" spans="1:12" ht="52.8" x14ac:dyDescent="0.25">
      <c r="A400" s="12">
        <v>1880</v>
      </c>
      <c r="B400" s="13" t="s">
        <v>801</v>
      </c>
      <c r="C400" s="14" t="s">
        <v>802</v>
      </c>
      <c r="D400" s="15" t="s">
        <v>25</v>
      </c>
      <c r="E400" s="19">
        <v>10</v>
      </c>
      <c r="F400" s="17">
        <v>346.19</v>
      </c>
      <c r="G400" s="17">
        <v>309.91000000000003</v>
      </c>
      <c r="H400" s="17">
        <f t="shared" si="99"/>
        <v>656.1</v>
      </c>
      <c r="I400" s="18">
        <f t="shared" si="100"/>
        <v>172.16</v>
      </c>
      <c r="J400" s="18">
        <f t="shared" si="101"/>
        <v>0</v>
      </c>
      <c r="K400" s="18">
        <f t="shared" si="102"/>
        <v>828.26</v>
      </c>
      <c r="L400" s="15">
        <f t="shared" si="103"/>
        <v>8282.6</v>
      </c>
    </row>
    <row r="401" spans="1:12" ht="39.6" x14ac:dyDescent="0.25">
      <c r="A401" s="12">
        <v>1881</v>
      </c>
      <c r="B401" s="13" t="s">
        <v>803</v>
      </c>
      <c r="C401" s="14" t="s">
        <v>804</v>
      </c>
      <c r="D401" s="15" t="s">
        <v>46</v>
      </c>
      <c r="E401" s="19">
        <v>200</v>
      </c>
      <c r="F401" s="17">
        <v>9.18</v>
      </c>
      <c r="G401" s="17">
        <v>19.690000000000001</v>
      </c>
      <c r="H401" s="17">
        <f t="shared" si="99"/>
        <v>28.87</v>
      </c>
      <c r="I401" s="18">
        <f t="shared" si="100"/>
        <v>7.57</v>
      </c>
      <c r="J401" s="18">
        <f t="shared" si="101"/>
        <v>0</v>
      </c>
      <c r="K401" s="18">
        <f t="shared" si="102"/>
        <v>36.44</v>
      </c>
      <c r="L401" s="15">
        <f t="shared" si="103"/>
        <v>7288</v>
      </c>
    </row>
    <row r="402" spans="1:12" ht="52.8" x14ac:dyDescent="0.25">
      <c r="A402" s="12">
        <v>1882</v>
      </c>
      <c r="B402" s="13" t="s">
        <v>805</v>
      </c>
      <c r="C402" s="14" t="s">
        <v>806</v>
      </c>
      <c r="D402" s="15" t="s">
        <v>25</v>
      </c>
      <c r="E402" s="19">
        <v>8</v>
      </c>
      <c r="F402" s="17">
        <v>383.89</v>
      </c>
      <c r="G402" s="17">
        <v>365.16</v>
      </c>
      <c r="H402" s="17">
        <f t="shared" si="99"/>
        <v>749.05</v>
      </c>
      <c r="I402" s="18">
        <f t="shared" si="100"/>
        <v>196.55</v>
      </c>
      <c r="J402" s="18">
        <f t="shared" si="101"/>
        <v>0</v>
      </c>
      <c r="K402" s="18">
        <f t="shared" si="102"/>
        <v>945.6</v>
      </c>
      <c r="L402" s="15">
        <f t="shared" si="103"/>
        <v>7564.8</v>
      </c>
    </row>
    <row r="403" spans="1:12" ht="39.6" x14ac:dyDescent="0.25">
      <c r="A403" s="12">
        <v>1883</v>
      </c>
      <c r="B403" s="13" t="s">
        <v>807</v>
      </c>
      <c r="C403" s="14" t="s">
        <v>808</v>
      </c>
      <c r="D403" s="15" t="s">
        <v>25</v>
      </c>
      <c r="E403" s="19">
        <v>6</v>
      </c>
      <c r="F403" s="17">
        <v>340.21</v>
      </c>
      <c r="G403" s="17">
        <v>13.98</v>
      </c>
      <c r="H403" s="17">
        <f t="shared" si="99"/>
        <v>354.19</v>
      </c>
      <c r="I403" s="18">
        <f t="shared" si="100"/>
        <v>92.93</v>
      </c>
      <c r="J403" s="18">
        <f t="shared" si="101"/>
        <v>0</v>
      </c>
      <c r="K403" s="18">
        <f t="shared" si="102"/>
        <v>447.12</v>
      </c>
      <c r="L403" s="15">
        <f t="shared" si="103"/>
        <v>2682.72</v>
      </c>
    </row>
    <row r="404" spans="1:12" ht="66" x14ac:dyDescent="0.25">
      <c r="A404" s="12">
        <v>1884</v>
      </c>
      <c r="B404" s="13" t="s">
        <v>809</v>
      </c>
      <c r="C404" s="14" t="s">
        <v>810</v>
      </c>
      <c r="D404" s="15" t="s">
        <v>25</v>
      </c>
      <c r="E404" s="19">
        <v>10</v>
      </c>
      <c r="F404" s="17">
        <v>60.19</v>
      </c>
      <c r="G404" s="17">
        <v>20.73</v>
      </c>
      <c r="H404" s="17">
        <f t="shared" si="99"/>
        <v>80.92</v>
      </c>
      <c r="I404" s="18">
        <f t="shared" si="100"/>
        <v>21.23</v>
      </c>
      <c r="J404" s="18">
        <f t="shared" si="101"/>
        <v>0</v>
      </c>
      <c r="K404" s="18">
        <f t="shared" si="102"/>
        <v>102.15</v>
      </c>
      <c r="L404" s="15">
        <f t="shared" si="103"/>
        <v>1021.5</v>
      </c>
    </row>
    <row r="405" spans="1:12" ht="66" x14ac:dyDescent="0.25">
      <c r="A405" s="12">
        <v>1885</v>
      </c>
      <c r="B405" s="13" t="s">
        <v>811</v>
      </c>
      <c r="C405" s="14" t="s">
        <v>812</v>
      </c>
      <c r="D405" s="15" t="s">
        <v>25</v>
      </c>
      <c r="E405" s="19">
        <v>15</v>
      </c>
      <c r="F405" s="17">
        <v>37.090000000000003</v>
      </c>
      <c r="G405" s="17">
        <v>9.43</v>
      </c>
      <c r="H405" s="17">
        <f t="shared" si="99"/>
        <v>46.52</v>
      </c>
      <c r="I405" s="18">
        <f t="shared" si="100"/>
        <v>12.2</v>
      </c>
      <c r="J405" s="18">
        <f t="shared" si="101"/>
        <v>0</v>
      </c>
      <c r="K405" s="18">
        <f t="shared" si="102"/>
        <v>58.72</v>
      </c>
      <c r="L405" s="15">
        <f t="shared" si="103"/>
        <v>880.8</v>
      </c>
    </row>
    <row r="406" spans="1:12" ht="66" x14ac:dyDescent="0.25">
      <c r="A406" s="12">
        <v>1886</v>
      </c>
      <c r="B406" s="13" t="s">
        <v>813</v>
      </c>
      <c r="C406" s="14" t="s">
        <v>814</v>
      </c>
      <c r="D406" s="15" t="s">
        <v>25</v>
      </c>
      <c r="E406" s="19">
        <v>10</v>
      </c>
      <c r="F406" s="17">
        <v>25.56</v>
      </c>
      <c r="G406" s="17">
        <v>6.22</v>
      </c>
      <c r="H406" s="17">
        <f t="shared" si="99"/>
        <v>31.78</v>
      </c>
      <c r="I406" s="18">
        <f t="shared" si="100"/>
        <v>8.33</v>
      </c>
      <c r="J406" s="18">
        <f t="shared" si="101"/>
        <v>0</v>
      </c>
      <c r="K406" s="18">
        <f t="shared" si="102"/>
        <v>40.11</v>
      </c>
      <c r="L406" s="15">
        <f t="shared" si="103"/>
        <v>401.1</v>
      </c>
    </row>
    <row r="407" spans="1:12" ht="66" x14ac:dyDescent="0.25">
      <c r="A407" s="12">
        <v>1887</v>
      </c>
      <c r="B407" s="13" t="s">
        <v>815</v>
      </c>
      <c r="C407" s="14" t="s">
        <v>816</v>
      </c>
      <c r="D407" s="15" t="s">
        <v>25</v>
      </c>
      <c r="E407" s="19">
        <v>10</v>
      </c>
      <c r="F407" s="17">
        <v>34.869999999999997</v>
      </c>
      <c r="G407" s="17">
        <v>10.210000000000001</v>
      </c>
      <c r="H407" s="17">
        <f t="shared" si="99"/>
        <v>45.08</v>
      </c>
      <c r="I407" s="18">
        <f t="shared" si="100"/>
        <v>11.82</v>
      </c>
      <c r="J407" s="18">
        <f t="shared" si="101"/>
        <v>0</v>
      </c>
      <c r="K407" s="18">
        <f t="shared" si="102"/>
        <v>56.9</v>
      </c>
      <c r="L407" s="15">
        <f t="shared" si="103"/>
        <v>569</v>
      </c>
    </row>
    <row r="408" spans="1:12" ht="39.6" x14ac:dyDescent="0.25">
      <c r="A408" s="12">
        <v>1888</v>
      </c>
      <c r="B408" s="13" t="s">
        <v>817</v>
      </c>
      <c r="C408" s="14" t="s">
        <v>818</v>
      </c>
      <c r="D408" s="15" t="s">
        <v>46</v>
      </c>
      <c r="E408" s="19">
        <v>100</v>
      </c>
      <c r="F408" s="17">
        <v>18.64</v>
      </c>
      <c r="G408" s="17">
        <v>7.47</v>
      </c>
      <c r="H408" s="17">
        <f t="shared" si="99"/>
        <v>26.11</v>
      </c>
      <c r="I408" s="18">
        <f t="shared" si="100"/>
        <v>6.85</v>
      </c>
      <c r="J408" s="18">
        <f t="shared" si="101"/>
        <v>0</v>
      </c>
      <c r="K408" s="18">
        <f t="shared" si="102"/>
        <v>32.96</v>
      </c>
      <c r="L408" s="15">
        <f t="shared" si="103"/>
        <v>3296</v>
      </c>
    </row>
    <row r="409" spans="1:12" ht="39.6" x14ac:dyDescent="0.25">
      <c r="A409" s="12">
        <v>1889</v>
      </c>
      <c r="B409" s="13" t="s">
        <v>819</v>
      </c>
      <c r="C409" s="14" t="s">
        <v>820</v>
      </c>
      <c r="D409" s="15" t="s">
        <v>46</v>
      </c>
      <c r="E409" s="19">
        <v>100</v>
      </c>
      <c r="F409" s="17">
        <v>13.08</v>
      </c>
      <c r="G409" s="17">
        <v>2.0299999999999998</v>
      </c>
      <c r="H409" s="17">
        <f t="shared" si="99"/>
        <v>15.11</v>
      </c>
      <c r="I409" s="18">
        <f t="shared" si="100"/>
        <v>3.96</v>
      </c>
      <c r="J409" s="18">
        <f t="shared" si="101"/>
        <v>0</v>
      </c>
      <c r="K409" s="18">
        <f t="shared" si="102"/>
        <v>19.07</v>
      </c>
      <c r="L409" s="15">
        <f t="shared" si="103"/>
        <v>1907</v>
      </c>
    </row>
    <row r="410" spans="1:12" ht="26.4" x14ac:dyDescent="0.25">
      <c r="A410" s="12">
        <v>1890</v>
      </c>
      <c r="B410" s="13" t="s">
        <v>821</v>
      </c>
      <c r="C410" s="14" t="s">
        <v>822</v>
      </c>
      <c r="D410" s="15" t="s">
        <v>25</v>
      </c>
      <c r="E410" s="19">
        <v>30</v>
      </c>
      <c r="F410" s="17">
        <v>10.59</v>
      </c>
      <c r="G410" s="17">
        <v>22.35</v>
      </c>
      <c r="H410" s="17">
        <f t="shared" si="99"/>
        <v>32.94</v>
      </c>
      <c r="I410" s="18">
        <f t="shared" si="100"/>
        <v>8.64</v>
      </c>
      <c r="J410" s="18">
        <f t="shared" si="101"/>
        <v>0</v>
      </c>
      <c r="K410" s="18">
        <f t="shared" si="102"/>
        <v>41.58</v>
      </c>
      <c r="L410" s="15">
        <f t="shared" si="103"/>
        <v>1247.4000000000001</v>
      </c>
    </row>
    <row r="411" spans="1:12" ht="13.2" x14ac:dyDescent="0.25">
      <c r="A411" s="8"/>
      <c r="B411" s="9"/>
      <c r="C411" s="10" t="s">
        <v>823</v>
      </c>
      <c r="D411" s="10"/>
      <c r="E411" s="10"/>
      <c r="F411" s="11"/>
      <c r="G411" s="11"/>
      <c r="H411" s="11"/>
      <c r="I411" s="11"/>
      <c r="J411" s="11"/>
      <c r="K411" s="11"/>
      <c r="L411" s="10"/>
    </row>
    <row r="412" spans="1:12" ht="52.8" x14ac:dyDescent="0.25">
      <c r="A412" s="12">
        <v>1891</v>
      </c>
      <c r="B412" s="13" t="s">
        <v>824</v>
      </c>
      <c r="C412" s="14" t="s">
        <v>825</v>
      </c>
      <c r="D412" s="15" t="s">
        <v>39</v>
      </c>
      <c r="E412" s="16">
        <v>50</v>
      </c>
      <c r="F412" s="17">
        <v>431.99</v>
      </c>
      <c r="G412" s="17">
        <v>78.42</v>
      </c>
      <c r="H412" s="17">
        <f t="shared" ref="H412:H415" si="104">TRUNC((G412+F412),2)</f>
        <v>510.41</v>
      </c>
      <c r="I412" s="18">
        <f t="shared" ref="I412:I415" si="105">TRUNC((H412*$K$802),2)</f>
        <v>133.93</v>
      </c>
      <c r="J412" s="18">
        <f t="shared" ref="J412:J415" si="106">TRUNC((H412+I412)*$K$803,2)</f>
        <v>0</v>
      </c>
      <c r="K412" s="18">
        <f t="shared" ref="K412:K415" si="107">TRUNC((H412*(1+$K$802))-(H412*(1+$K$802)*$K$803),2)</f>
        <v>644.34</v>
      </c>
      <c r="L412" s="15">
        <f t="shared" ref="L412:L415" si="108">TRUNC(K412*E412,2)</f>
        <v>32217</v>
      </c>
    </row>
    <row r="413" spans="1:12" ht="52.8" x14ac:dyDescent="0.25">
      <c r="A413" s="12">
        <v>1892</v>
      </c>
      <c r="B413" s="13" t="s">
        <v>826</v>
      </c>
      <c r="C413" s="14" t="s">
        <v>827</v>
      </c>
      <c r="D413" s="15" t="s">
        <v>39</v>
      </c>
      <c r="E413" s="16">
        <v>25</v>
      </c>
      <c r="F413" s="17">
        <v>415.14</v>
      </c>
      <c r="G413" s="17">
        <v>78.42</v>
      </c>
      <c r="H413" s="17">
        <f t="shared" si="104"/>
        <v>493.56</v>
      </c>
      <c r="I413" s="18">
        <f t="shared" si="105"/>
        <v>129.51</v>
      </c>
      <c r="J413" s="18">
        <f t="shared" si="106"/>
        <v>0</v>
      </c>
      <c r="K413" s="18">
        <f t="shared" si="107"/>
        <v>623.07000000000005</v>
      </c>
      <c r="L413" s="15">
        <f t="shared" si="108"/>
        <v>15576.75</v>
      </c>
    </row>
    <row r="414" spans="1:12" ht="52.8" x14ac:dyDescent="0.25">
      <c r="A414" s="12">
        <v>1893</v>
      </c>
      <c r="B414" s="13" t="s">
        <v>828</v>
      </c>
      <c r="C414" s="14" t="s">
        <v>829</v>
      </c>
      <c r="D414" s="15" t="s">
        <v>39</v>
      </c>
      <c r="E414" s="19">
        <v>40</v>
      </c>
      <c r="F414" s="17">
        <v>758.85</v>
      </c>
      <c r="G414" s="17">
        <v>37.340000000000003</v>
      </c>
      <c r="H414" s="17">
        <f t="shared" si="104"/>
        <v>796.19</v>
      </c>
      <c r="I414" s="18">
        <f t="shared" si="105"/>
        <v>208.92</v>
      </c>
      <c r="J414" s="18">
        <f t="shared" si="106"/>
        <v>0</v>
      </c>
      <c r="K414" s="18">
        <f t="shared" si="107"/>
        <v>1005.11</v>
      </c>
      <c r="L414" s="15">
        <f t="shared" si="108"/>
        <v>40204.400000000001</v>
      </c>
    </row>
    <row r="415" spans="1:12" ht="52.8" x14ac:dyDescent="0.25">
      <c r="A415" s="12">
        <v>1894</v>
      </c>
      <c r="B415" s="13" t="s">
        <v>830</v>
      </c>
      <c r="C415" s="14" t="s">
        <v>831</v>
      </c>
      <c r="D415" s="15" t="s">
        <v>39</v>
      </c>
      <c r="E415" s="19">
        <v>25</v>
      </c>
      <c r="F415" s="17">
        <v>749.94</v>
      </c>
      <c r="G415" s="17">
        <v>57.72</v>
      </c>
      <c r="H415" s="17">
        <f t="shared" si="104"/>
        <v>807.66</v>
      </c>
      <c r="I415" s="18">
        <f t="shared" si="105"/>
        <v>211.92</v>
      </c>
      <c r="J415" s="18">
        <f t="shared" si="106"/>
        <v>0</v>
      </c>
      <c r="K415" s="18">
        <f t="shared" si="107"/>
        <v>1019.58</v>
      </c>
      <c r="L415" s="15">
        <f t="shared" si="108"/>
        <v>25489.5</v>
      </c>
    </row>
    <row r="416" spans="1:12" ht="13.2" x14ac:dyDescent="0.25">
      <c r="A416" s="8"/>
      <c r="B416" s="9"/>
      <c r="C416" s="10" t="s">
        <v>832</v>
      </c>
      <c r="D416" s="10"/>
      <c r="E416" s="10"/>
      <c r="F416" s="11"/>
      <c r="G416" s="11"/>
      <c r="H416" s="11"/>
      <c r="I416" s="11"/>
      <c r="J416" s="11"/>
      <c r="K416" s="11"/>
      <c r="L416" s="10"/>
    </row>
    <row r="417" spans="1:12" ht="79.2" x14ac:dyDescent="0.25">
      <c r="A417" s="12">
        <v>1895</v>
      </c>
      <c r="B417" s="13" t="s">
        <v>833</v>
      </c>
      <c r="C417" s="14" t="s">
        <v>834</v>
      </c>
      <c r="D417" s="15" t="s">
        <v>25</v>
      </c>
      <c r="E417" s="19">
        <v>5</v>
      </c>
      <c r="F417" s="17">
        <v>870.29</v>
      </c>
      <c r="G417" s="17">
        <v>275.13</v>
      </c>
      <c r="H417" s="17">
        <f t="shared" ref="H417:H454" si="109">TRUNC((G417+F417),2)</f>
        <v>1145.42</v>
      </c>
      <c r="I417" s="18">
        <f t="shared" ref="I417:I454" si="110">TRUNC((H417*$K$802),2)</f>
        <v>300.55</v>
      </c>
      <c r="J417" s="18">
        <f t="shared" ref="J417:J454" si="111">TRUNC((H417+I417)*$K$803,2)</f>
        <v>0</v>
      </c>
      <c r="K417" s="18">
        <f t="shared" ref="K417:K454" si="112">TRUNC((H417*(1+$K$802))-(H417*(1+$K$802)*$K$803),2)</f>
        <v>1445.97</v>
      </c>
      <c r="L417" s="15">
        <f t="shared" ref="L417:L454" si="113">TRUNC(K417*E417,2)</f>
        <v>7229.85</v>
      </c>
    </row>
    <row r="418" spans="1:12" ht="79.2" x14ac:dyDescent="0.25">
      <c r="A418" s="12">
        <v>1896</v>
      </c>
      <c r="B418" s="13" t="s">
        <v>835</v>
      </c>
      <c r="C418" s="14" t="s">
        <v>836</v>
      </c>
      <c r="D418" s="15" t="s">
        <v>25</v>
      </c>
      <c r="E418" s="19">
        <v>10</v>
      </c>
      <c r="F418" s="17">
        <v>907.83</v>
      </c>
      <c r="G418" s="17">
        <v>288.77999999999997</v>
      </c>
      <c r="H418" s="17">
        <f t="shared" si="109"/>
        <v>1196.6099999999999</v>
      </c>
      <c r="I418" s="18">
        <f t="shared" si="110"/>
        <v>313.99</v>
      </c>
      <c r="J418" s="18">
        <f t="shared" si="111"/>
        <v>0</v>
      </c>
      <c r="K418" s="18">
        <f t="shared" si="112"/>
        <v>1510.6</v>
      </c>
      <c r="L418" s="15">
        <f t="shared" si="113"/>
        <v>15106</v>
      </c>
    </row>
    <row r="419" spans="1:12" ht="79.2" x14ac:dyDescent="0.25">
      <c r="A419" s="12">
        <v>1897</v>
      </c>
      <c r="B419" s="13" t="s">
        <v>837</v>
      </c>
      <c r="C419" s="14" t="s">
        <v>838</v>
      </c>
      <c r="D419" s="15" t="s">
        <v>25</v>
      </c>
      <c r="E419" s="16">
        <v>8</v>
      </c>
      <c r="F419" s="17">
        <v>986.24</v>
      </c>
      <c r="G419" s="17">
        <v>293.99</v>
      </c>
      <c r="H419" s="17">
        <f t="shared" si="109"/>
        <v>1280.23</v>
      </c>
      <c r="I419" s="18">
        <f t="shared" si="110"/>
        <v>335.93</v>
      </c>
      <c r="J419" s="18">
        <f t="shared" si="111"/>
        <v>0</v>
      </c>
      <c r="K419" s="18">
        <f t="shared" si="112"/>
        <v>1616.16</v>
      </c>
      <c r="L419" s="15">
        <f t="shared" si="113"/>
        <v>12929.28</v>
      </c>
    </row>
    <row r="420" spans="1:12" ht="52.8" x14ac:dyDescent="0.25">
      <c r="A420" s="12">
        <v>1898</v>
      </c>
      <c r="B420" s="13" t="s">
        <v>839</v>
      </c>
      <c r="C420" s="14" t="s">
        <v>840</v>
      </c>
      <c r="D420" s="15" t="s">
        <v>25</v>
      </c>
      <c r="E420" s="16">
        <v>2</v>
      </c>
      <c r="F420" s="17">
        <v>1226.26</v>
      </c>
      <c r="G420" s="17">
        <v>808.8</v>
      </c>
      <c r="H420" s="17">
        <f t="shared" si="109"/>
        <v>2035.06</v>
      </c>
      <c r="I420" s="18">
        <f t="shared" si="110"/>
        <v>533.99</v>
      </c>
      <c r="J420" s="18">
        <f t="shared" si="111"/>
        <v>0</v>
      </c>
      <c r="K420" s="18">
        <f t="shared" si="112"/>
        <v>2569.0500000000002</v>
      </c>
      <c r="L420" s="15">
        <f t="shared" si="113"/>
        <v>5138.1000000000004</v>
      </c>
    </row>
    <row r="421" spans="1:12" ht="52.8" x14ac:dyDescent="0.25">
      <c r="A421" s="12">
        <v>1899</v>
      </c>
      <c r="B421" s="13" t="s">
        <v>841</v>
      </c>
      <c r="C421" s="14" t="s">
        <v>842</v>
      </c>
      <c r="D421" s="15" t="s">
        <v>25</v>
      </c>
      <c r="E421" s="16">
        <v>2</v>
      </c>
      <c r="F421" s="17">
        <v>3221.61</v>
      </c>
      <c r="G421" s="17">
        <v>709.95</v>
      </c>
      <c r="H421" s="17">
        <f t="shared" si="109"/>
        <v>3931.56</v>
      </c>
      <c r="I421" s="18">
        <f t="shared" si="110"/>
        <v>1031.6400000000001</v>
      </c>
      <c r="J421" s="18">
        <f t="shared" si="111"/>
        <v>0</v>
      </c>
      <c r="K421" s="18">
        <f t="shared" si="112"/>
        <v>4963.2</v>
      </c>
      <c r="L421" s="15">
        <f t="shared" si="113"/>
        <v>9926.4</v>
      </c>
    </row>
    <row r="422" spans="1:12" ht="39.6" x14ac:dyDescent="0.25">
      <c r="A422" s="12">
        <v>1900</v>
      </c>
      <c r="B422" s="13" t="s">
        <v>843</v>
      </c>
      <c r="C422" s="14" t="s">
        <v>844</v>
      </c>
      <c r="D422" s="15" t="s">
        <v>46</v>
      </c>
      <c r="E422" s="19">
        <v>200</v>
      </c>
      <c r="F422" s="17">
        <v>11.75</v>
      </c>
      <c r="G422" s="17">
        <v>2.4300000000000002</v>
      </c>
      <c r="H422" s="17">
        <f t="shared" si="109"/>
        <v>14.18</v>
      </c>
      <c r="I422" s="18">
        <f t="shared" si="110"/>
        <v>3.72</v>
      </c>
      <c r="J422" s="18">
        <f t="shared" si="111"/>
        <v>0</v>
      </c>
      <c r="K422" s="18">
        <f t="shared" si="112"/>
        <v>17.899999999999999</v>
      </c>
      <c r="L422" s="15">
        <f t="shared" si="113"/>
        <v>3580</v>
      </c>
    </row>
    <row r="423" spans="1:12" ht="39.6" x14ac:dyDescent="0.25">
      <c r="A423" s="12">
        <v>1901</v>
      </c>
      <c r="B423" s="13" t="s">
        <v>845</v>
      </c>
      <c r="C423" s="14" t="s">
        <v>846</v>
      </c>
      <c r="D423" s="15" t="s">
        <v>25</v>
      </c>
      <c r="E423" s="19">
        <v>4</v>
      </c>
      <c r="F423" s="17">
        <v>330.84</v>
      </c>
      <c r="G423" s="17">
        <v>173.03</v>
      </c>
      <c r="H423" s="17">
        <f t="shared" si="109"/>
        <v>503.87</v>
      </c>
      <c r="I423" s="18">
        <f t="shared" si="110"/>
        <v>132.21</v>
      </c>
      <c r="J423" s="18">
        <f t="shared" si="111"/>
        <v>0</v>
      </c>
      <c r="K423" s="18">
        <f t="shared" si="112"/>
        <v>636.08000000000004</v>
      </c>
      <c r="L423" s="15">
        <f t="shared" si="113"/>
        <v>2544.3200000000002</v>
      </c>
    </row>
    <row r="424" spans="1:12" ht="52.8" x14ac:dyDescent="0.25">
      <c r="A424" s="12">
        <v>1902</v>
      </c>
      <c r="B424" s="13" t="s">
        <v>847</v>
      </c>
      <c r="C424" s="14" t="s">
        <v>848</v>
      </c>
      <c r="D424" s="15" t="s">
        <v>25</v>
      </c>
      <c r="E424" s="19">
        <v>10</v>
      </c>
      <c r="F424" s="17">
        <v>25.73</v>
      </c>
      <c r="G424" s="17">
        <v>70.180000000000007</v>
      </c>
      <c r="H424" s="17">
        <f t="shared" si="109"/>
        <v>95.91</v>
      </c>
      <c r="I424" s="18">
        <f t="shared" si="110"/>
        <v>25.16</v>
      </c>
      <c r="J424" s="18">
        <f t="shared" si="111"/>
        <v>0</v>
      </c>
      <c r="K424" s="18">
        <f t="shared" si="112"/>
        <v>121.07</v>
      </c>
      <c r="L424" s="15">
        <f t="shared" si="113"/>
        <v>1210.7</v>
      </c>
    </row>
    <row r="425" spans="1:12" ht="52.8" x14ac:dyDescent="0.25">
      <c r="A425" s="12">
        <v>1903</v>
      </c>
      <c r="B425" s="13" t="s">
        <v>849</v>
      </c>
      <c r="C425" s="14" t="s">
        <v>850</v>
      </c>
      <c r="D425" s="15" t="s">
        <v>25</v>
      </c>
      <c r="E425" s="19">
        <v>6</v>
      </c>
      <c r="F425" s="17">
        <v>28.06</v>
      </c>
      <c r="G425" s="17">
        <v>76.760000000000005</v>
      </c>
      <c r="H425" s="17">
        <f t="shared" si="109"/>
        <v>104.82</v>
      </c>
      <c r="I425" s="18">
        <f t="shared" si="110"/>
        <v>27.5</v>
      </c>
      <c r="J425" s="18">
        <f t="shared" si="111"/>
        <v>0</v>
      </c>
      <c r="K425" s="18">
        <f t="shared" si="112"/>
        <v>132.32</v>
      </c>
      <c r="L425" s="15">
        <f t="shared" si="113"/>
        <v>793.92</v>
      </c>
    </row>
    <row r="426" spans="1:12" ht="52.8" x14ac:dyDescent="0.25">
      <c r="A426" s="12">
        <v>1904</v>
      </c>
      <c r="B426" s="13" t="s">
        <v>851</v>
      </c>
      <c r="C426" s="14" t="s">
        <v>852</v>
      </c>
      <c r="D426" s="15" t="s">
        <v>25</v>
      </c>
      <c r="E426" s="19">
        <v>2</v>
      </c>
      <c r="F426" s="17">
        <v>23.39</v>
      </c>
      <c r="G426" s="17">
        <v>63.58</v>
      </c>
      <c r="H426" s="17">
        <f t="shared" si="109"/>
        <v>86.97</v>
      </c>
      <c r="I426" s="18">
        <f t="shared" si="110"/>
        <v>22.82</v>
      </c>
      <c r="J426" s="18">
        <f t="shared" si="111"/>
        <v>0</v>
      </c>
      <c r="K426" s="18">
        <f t="shared" si="112"/>
        <v>109.79</v>
      </c>
      <c r="L426" s="15">
        <f t="shared" si="113"/>
        <v>219.58</v>
      </c>
    </row>
    <row r="427" spans="1:12" ht="39.6" x14ac:dyDescent="0.25">
      <c r="A427" s="12">
        <v>1905</v>
      </c>
      <c r="B427" s="13" t="s">
        <v>853</v>
      </c>
      <c r="C427" s="14" t="s">
        <v>854</v>
      </c>
      <c r="D427" s="15" t="s">
        <v>39</v>
      </c>
      <c r="E427" s="19">
        <v>40</v>
      </c>
      <c r="F427" s="17">
        <v>60.24</v>
      </c>
      <c r="G427" s="17">
        <v>114.21</v>
      </c>
      <c r="H427" s="17">
        <f t="shared" si="109"/>
        <v>174.45</v>
      </c>
      <c r="I427" s="18">
        <f t="shared" si="110"/>
        <v>45.77</v>
      </c>
      <c r="J427" s="18">
        <f t="shared" si="111"/>
        <v>0</v>
      </c>
      <c r="K427" s="18">
        <f t="shared" si="112"/>
        <v>220.22</v>
      </c>
      <c r="L427" s="15">
        <f t="shared" si="113"/>
        <v>8808.7999999999993</v>
      </c>
    </row>
    <row r="428" spans="1:12" ht="39.6" x14ac:dyDescent="0.25">
      <c r="A428" s="12">
        <v>1906</v>
      </c>
      <c r="B428" s="13" t="s">
        <v>855</v>
      </c>
      <c r="C428" s="14" t="s">
        <v>856</v>
      </c>
      <c r="D428" s="15" t="s">
        <v>39</v>
      </c>
      <c r="E428" s="19">
        <v>35</v>
      </c>
      <c r="F428" s="17">
        <v>139.80000000000001</v>
      </c>
      <c r="G428" s="17">
        <v>28.35</v>
      </c>
      <c r="H428" s="17">
        <f t="shared" si="109"/>
        <v>168.15</v>
      </c>
      <c r="I428" s="18">
        <f t="shared" si="110"/>
        <v>44.12</v>
      </c>
      <c r="J428" s="18">
        <f t="shared" si="111"/>
        <v>0</v>
      </c>
      <c r="K428" s="18">
        <f t="shared" si="112"/>
        <v>212.27</v>
      </c>
      <c r="L428" s="15">
        <f t="shared" si="113"/>
        <v>7429.45</v>
      </c>
    </row>
    <row r="429" spans="1:12" ht="39.6" x14ac:dyDescent="0.25">
      <c r="A429" s="12">
        <v>1907</v>
      </c>
      <c r="B429" s="13" t="s">
        <v>857</v>
      </c>
      <c r="C429" s="14" t="s">
        <v>858</v>
      </c>
      <c r="D429" s="15" t="s">
        <v>25</v>
      </c>
      <c r="E429" s="16">
        <v>20</v>
      </c>
      <c r="F429" s="17">
        <v>14.55</v>
      </c>
      <c r="G429" s="17">
        <v>9.84</v>
      </c>
      <c r="H429" s="17">
        <f t="shared" si="109"/>
        <v>24.39</v>
      </c>
      <c r="I429" s="18">
        <f t="shared" si="110"/>
        <v>6.39</v>
      </c>
      <c r="J429" s="18">
        <f t="shared" si="111"/>
        <v>0</v>
      </c>
      <c r="K429" s="18">
        <f t="shared" si="112"/>
        <v>30.78</v>
      </c>
      <c r="L429" s="15">
        <f t="shared" si="113"/>
        <v>615.6</v>
      </c>
    </row>
    <row r="430" spans="1:12" ht="26.4" x14ac:dyDescent="0.25">
      <c r="A430" s="12">
        <v>1908</v>
      </c>
      <c r="B430" s="13" t="s">
        <v>859</v>
      </c>
      <c r="C430" s="14" t="s">
        <v>860</v>
      </c>
      <c r="D430" s="15" t="s">
        <v>25</v>
      </c>
      <c r="E430" s="16">
        <v>4</v>
      </c>
      <c r="F430" s="17">
        <v>84.4</v>
      </c>
      <c r="G430" s="17">
        <v>243.4</v>
      </c>
      <c r="H430" s="17">
        <f t="shared" si="109"/>
        <v>327.8</v>
      </c>
      <c r="I430" s="18">
        <f t="shared" si="110"/>
        <v>86.01</v>
      </c>
      <c r="J430" s="18">
        <f t="shared" si="111"/>
        <v>0</v>
      </c>
      <c r="K430" s="18">
        <f t="shared" si="112"/>
        <v>413.81</v>
      </c>
      <c r="L430" s="15">
        <f t="shared" si="113"/>
        <v>1655.24</v>
      </c>
    </row>
    <row r="431" spans="1:12" ht="26.4" x14ac:dyDescent="0.25">
      <c r="A431" s="12">
        <v>1909</v>
      </c>
      <c r="B431" s="13" t="s">
        <v>861</v>
      </c>
      <c r="C431" s="14" t="s">
        <v>862</v>
      </c>
      <c r="D431" s="15" t="s">
        <v>39</v>
      </c>
      <c r="E431" s="19">
        <v>12</v>
      </c>
      <c r="F431" s="17">
        <v>342.38</v>
      </c>
      <c r="G431" s="17">
        <v>57.56</v>
      </c>
      <c r="H431" s="17">
        <f t="shared" si="109"/>
        <v>399.94</v>
      </c>
      <c r="I431" s="18">
        <f t="shared" si="110"/>
        <v>104.94</v>
      </c>
      <c r="J431" s="18">
        <f t="shared" si="111"/>
        <v>0</v>
      </c>
      <c r="K431" s="18">
        <f t="shared" si="112"/>
        <v>504.88</v>
      </c>
      <c r="L431" s="15">
        <f t="shared" si="113"/>
        <v>6058.56</v>
      </c>
    </row>
    <row r="432" spans="1:12" ht="79.2" x14ac:dyDescent="0.25">
      <c r="A432" s="12">
        <v>1910</v>
      </c>
      <c r="B432" s="13" t="s">
        <v>863</v>
      </c>
      <c r="C432" s="14" t="s">
        <v>864</v>
      </c>
      <c r="D432" s="15" t="s">
        <v>39</v>
      </c>
      <c r="E432" s="19">
        <v>20</v>
      </c>
      <c r="F432" s="17">
        <v>525</v>
      </c>
      <c r="G432" s="17">
        <v>659.61</v>
      </c>
      <c r="H432" s="17">
        <f t="shared" si="109"/>
        <v>1184.6099999999999</v>
      </c>
      <c r="I432" s="18">
        <f t="shared" si="110"/>
        <v>310.83999999999997</v>
      </c>
      <c r="J432" s="18">
        <f t="shared" si="111"/>
        <v>0</v>
      </c>
      <c r="K432" s="18">
        <f t="shared" si="112"/>
        <v>1495.45</v>
      </c>
      <c r="L432" s="15">
        <f t="shared" si="113"/>
        <v>29909</v>
      </c>
    </row>
    <row r="433" spans="1:12" ht="26.4" x14ac:dyDescent="0.25">
      <c r="A433" s="12">
        <v>1911</v>
      </c>
      <c r="B433" s="13" t="s">
        <v>865</v>
      </c>
      <c r="C433" s="14" t="s">
        <v>866</v>
      </c>
      <c r="D433" s="15" t="s">
        <v>39</v>
      </c>
      <c r="E433" s="19">
        <v>20</v>
      </c>
      <c r="F433" s="17">
        <v>7.99</v>
      </c>
      <c r="G433" s="17">
        <v>22.82</v>
      </c>
      <c r="H433" s="17">
        <f t="shared" si="109"/>
        <v>30.81</v>
      </c>
      <c r="I433" s="18">
        <f t="shared" si="110"/>
        <v>8.08</v>
      </c>
      <c r="J433" s="18">
        <f t="shared" si="111"/>
        <v>0</v>
      </c>
      <c r="K433" s="18">
        <f t="shared" si="112"/>
        <v>38.89</v>
      </c>
      <c r="L433" s="15">
        <f t="shared" si="113"/>
        <v>777.8</v>
      </c>
    </row>
    <row r="434" spans="1:12" ht="39.6" x14ac:dyDescent="0.25">
      <c r="A434" s="12">
        <v>1912</v>
      </c>
      <c r="B434" s="13" t="s">
        <v>867</v>
      </c>
      <c r="C434" s="14" t="s">
        <v>868</v>
      </c>
      <c r="D434" s="15" t="s">
        <v>39</v>
      </c>
      <c r="E434" s="19">
        <v>35</v>
      </c>
      <c r="F434" s="17">
        <v>343.08</v>
      </c>
      <c r="G434" s="17">
        <v>137.66999999999999</v>
      </c>
      <c r="H434" s="17">
        <f t="shared" si="109"/>
        <v>480.75</v>
      </c>
      <c r="I434" s="18">
        <f t="shared" si="110"/>
        <v>126.14</v>
      </c>
      <c r="J434" s="18">
        <f t="shared" si="111"/>
        <v>0</v>
      </c>
      <c r="K434" s="18">
        <f t="shared" si="112"/>
        <v>606.89</v>
      </c>
      <c r="L434" s="15">
        <f t="shared" si="113"/>
        <v>21241.15</v>
      </c>
    </row>
    <row r="435" spans="1:12" ht="26.4" x14ac:dyDescent="0.25">
      <c r="A435" s="12">
        <v>1913</v>
      </c>
      <c r="B435" s="13" t="s">
        <v>869</v>
      </c>
      <c r="C435" s="14" t="s">
        <v>870</v>
      </c>
      <c r="D435" s="15" t="s">
        <v>25</v>
      </c>
      <c r="E435" s="19">
        <v>4</v>
      </c>
      <c r="F435" s="17">
        <v>23.2</v>
      </c>
      <c r="G435" s="17">
        <v>7.41</v>
      </c>
      <c r="H435" s="17">
        <f t="shared" si="109"/>
        <v>30.61</v>
      </c>
      <c r="I435" s="18">
        <f t="shared" si="110"/>
        <v>8.0299999999999994</v>
      </c>
      <c r="J435" s="18">
        <f t="shared" si="111"/>
        <v>0</v>
      </c>
      <c r="K435" s="18">
        <f t="shared" si="112"/>
        <v>38.64</v>
      </c>
      <c r="L435" s="15">
        <f t="shared" si="113"/>
        <v>154.56</v>
      </c>
    </row>
    <row r="436" spans="1:12" ht="26.4" x14ac:dyDescent="0.25">
      <c r="A436" s="12">
        <v>1914</v>
      </c>
      <c r="B436" s="13" t="s">
        <v>871</v>
      </c>
      <c r="C436" s="14" t="s">
        <v>872</v>
      </c>
      <c r="D436" s="15" t="s">
        <v>25</v>
      </c>
      <c r="E436" s="19">
        <v>3</v>
      </c>
      <c r="F436" s="17">
        <v>1.19</v>
      </c>
      <c r="G436" s="17">
        <v>3.85</v>
      </c>
      <c r="H436" s="17">
        <f t="shared" si="109"/>
        <v>5.04</v>
      </c>
      <c r="I436" s="18">
        <f t="shared" si="110"/>
        <v>1.32</v>
      </c>
      <c r="J436" s="18">
        <f t="shared" si="111"/>
        <v>0</v>
      </c>
      <c r="K436" s="18">
        <f t="shared" si="112"/>
        <v>6.36</v>
      </c>
      <c r="L436" s="15">
        <f t="shared" si="113"/>
        <v>19.079999999999998</v>
      </c>
    </row>
    <row r="437" spans="1:12" ht="26.4" x14ac:dyDescent="0.25">
      <c r="A437" s="12">
        <v>1915</v>
      </c>
      <c r="B437" s="13" t="s">
        <v>873</v>
      </c>
      <c r="C437" s="14" t="s">
        <v>874</v>
      </c>
      <c r="D437" s="15" t="s">
        <v>25</v>
      </c>
      <c r="E437" s="19">
        <v>3</v>
      </c>
      <c r="F437" s="17">
        <v>21.47</v>
      </c>
      <c r="G437" s="17">
        <v>5.61</v>
      </c>
      <c r="H437" s="17">
        <f t="shared" si="109"/>
        <v>27.08</v>
      </c>
      <c r="I437" s="18">
        <f t="shared" si="110"/>
        <v>7.1</v>
      </c>
      <c r="J437" s="18">
        <f t="shared" si="111"/>
        <v>0</v>
      </c>
      <c r="K437" s="18">
        <f t="shared" si="112"/>
        <v>34.18</v>
      </c>
      <c r="L437" s="15">
        <f t="shared" si="113"/>
        <v>102.54</v>
      </c>
    </row>
    <row r="438" spans="1:12" ht="26.4" x14ac:dyDescent="0.25">
      <c r="A438" s="12">
        <v>1916</v>
      </c>
      <c r="B438" s="13" t="s">
        <v>875</v>
      </c>
      <c r="C438" s="14" t="s">
        <v>876</v>
      </c>
      <c r="D438" s="15" t="s">
        <v>25</v>
      </c>
      <c r="E438" s="19">
        <v>10</v>
      </c>
      <c r="F438" s="17">
        <v>1.66</v>
      </c>
      <c r="G438" s="17">
        <v>5.21</v>
      </c>
      <c r="H438" s="17">
        <f t="shared" si="109"/>
        <v>6.87</v>
      </c>
      <c r="I438" s="18">
        <f t="shared" si="110"/>
        <v>1.8</v>
      </c>
      <c r="J438" s="18">
        <f t="shared" si="111"/>
        <v>0</v>
      </c>
      <c r="K438" s="18">
        <f t="shared" si="112"/>
        <v>8.67</v>
      </c>
      <c r="L438" s="15">
        <f t="shared" si="113"/>
        <v>86.7</v>
      </c>
    </row>
    <row r="439" spans="1:12" ht="52.8" x14ac:dyDescent="0.25">
      <c r="A439" s="12">
        <v>1917</v>
      </c>
      <c r="B439" s="13" t="s">
        <v>877</v>
      </c>
      <c r="C439" s="14" t="s">
        <v>878</v>
      </c>
      <c r="D439" s="15" t="s">
        <v>25</v>
      </c>
      <c r="E439" s="19">
        <v>8</v>
      </c>
      <c r="F439" s="17">
        <v>124.29</v>
      </c>
      <c r="G439" s="17">
        <v>27.54</v>
      </c>
      <c r="H439" s="17">
        <f t="shared" si="109"/>
        <v>151.83000000000001</v>
      </c>
      <c r="I439" s="18">
        <f t="shared" si="110"/>
        <v>39.840000000000003</v>
      </c>
      <c r="J439" s="18">
        <f t="shared" si="111"/>
        <v>0</v>
      </c>
      <c r="K439" s="18">
        <f t="shared" si="112"/>
        <v>191.67</v>
      </c>
      <c r="L439" s="15">
        <f t="shared" si="113"/>
        <v>1533.36</v>
      </c>
    </row>
    <row r="440" spans="1:12" ht="52.8" x14ac:dyDescent="0.25">
      <c r="A440" s="12">
        <v>1918</v>
      </c>
      <c r="B440" s="13" t="s">
        <v>879</v>
      </c>
      <c r="C440" s="14" t="s">
        <v>880</v>
      </c>
      <c r="D440" s="15" t="s">
        <v>25</v>
      </c>
      <c r="E440" s="19">
        <v>10</v>
      </c>
      <c r="F440" s="17">
        <v>124.29</v>
      </c>
      <c r="G440" s="17">
        <v>27.54</v>
      </c>
      <c r="H440" s="17">
        <f t="shared" si="109"/>
        <v>151.83000000000001</v>
      </c>
      <c r="I440" s="18">
        <f t="shared" si="110"/>
        <v>39.840000000000003</v>
      </c>
      <c r="J440" s="18">
        <f t="shared" si="111"/>
        <v>0</v>
      </c>
      <c r="K440" s="18">
        <f t="shared" si="112"/>
        <v>191.67</v>
      </c>
      <c r="L440" s="15">
        <f t="shared" si="113"/>
        <v>1916.7</v>
      </c>
    </row>
    <row r="441" spans="1:12" ht="52.8" x14ac:dyDescent="0.25">
      <c r="A441" s="12">
        <v>1919</v>
      </c>
      <c r="B441" s="13" t="s">
        <v>881</v>
      </c>
      <c r="C441" s="14" t="s">
        <v>882</v>
      </c>
      <c r="D441" s="15" t="s">
        <v>25</v>
      </c>
      <c r="E441" s="19">
        <v>10</v>
      </c>
      <c r="F441" s="17">
        <v>139.1</v>
      </c>
      <c r="G441" s="17">
        <v>35.96</v>
      </c>
      <c r="H441" s="17">
        <f t="shared" si="109"/>
        <v>175.06</v>
      </c>
      <c r="I441" s="18">
        <f t="shared" si="110"/>
        <v>45.93</v>
      </c>
      <c r="J441" s="18">
        <f t="shared" si="111"/>
        <v>0</v>
      </c>
      <c r="K441" s="18">
        <f t="shared" si="112"/>
        <v>220.99</v>
      </c>
      <c r="L441" s="15">
        <f t="shared" si="113"/>
        <v>2209.9</v>
      </c>
    </row>
    <row r="442" spans="1:12" ht="39.6" x14ac:dyDescent="0.25">
      <c r="A442" s="12">
        <v>1920</v>
      </c>
      <c r="B442" s="13" t="s">
        <v>883</v>
      </c>
      <c r="C442" s="14" t="s">
        <v>884</v>
      </c>
      <c r="D442" s="15" t="s">
        <v>25</v>
      </c>
      <c r="E442" s="19">
        <v>2</v>
      </c>
      <c r="F442" s="17">
        <v>54.61</v>
      </c>
      <c r="G442" s="17">
        <v>19.04</v>
      </c>
      <c r="H442" s="17">
        <f t="shared" si="109"/>
        <v>73.650000000000006</v>
      </c>
      <c r="I442" s="18">
        <f t="shared" si="110"/>
        <v>19.32</v>
      </c>
      <c r="J442" s="18">
        <f t="shared" si="111"/>
        <v>0</v>
      </c>
      <c r="K442" s="18">
        <f t="shared" si="112"/>
        <v>92.97</v>
      </c>
      <c r="L442" s="15">
        <f t="shared" si="113"/>
        <v>185.94</v>
      </c>
    </row>
    <row r="443" spans="1:12" ht="52.8" x14ac:dyDescent="0.25">
      <c r="A443" s="12">
        <v>1921</v>
      </c>
      <c r="B443" s="13" t="s">
        <v>885</v>
      </c>
      <c r="C443" s="14" t="s">
        <v>886</v>
      </c>
      <c r="D443" s="15" t="s">
        <v>25</v>
      </c>
      <c r="E443" s="19">
        <v>8</v>
      </c>
      <c r="F443" s="17">
        <v>75.37</v>
      </c>
      <c r="G443" s="17">
        <v>14.26</v>
      </c>
      <c r="H443" s="17">
        <f t="shared" si="109"/>
        <v>89.63</v>
      </c>
      <c r="I443" s="18">
        <f t="shared" si="110"/>
        <v>23.51</v>
      </c>
      <c r="J443" s="18">
        <f t="shared" si="111"/>
        <v>0</v>
      </c>
      <c r="K443" s="18">
        <f t="shared" si="112"/>
        <v>113.14</v>
      </c>
      <c r="L443" s="15">
        <f t="shared" si="113"/>
        <v>905.12</v>
      </c>
    </row>
    <row r="444" spans="1:12" ht="39.6" x14ac:dyDescent="0.25">
      <c r="A444" s="12">
        <v>1922</v>
      </c>
      <c r="B444" s="13" t="s">
        <v>887</v>
      </c>
      <c r="C444" s="14" t="s">
        <v>888</v>
      </c>
      <c r="D444" s="15" t="s">
        <v>46</v>
      </c>
      <c r="E444" s="19">
        <v>8</v>
      </c>
      <c r="F444" s="17">
        <v>17.86</v>
      </c>
      <c r="G444" s="17">
        <v>2.6</v>
      </c>
      <c r="H444" s="17">
        <f t="shared" si="109"/>
        <v>20.46</v>
      </c>
      <c r="I444" s="18">
        <f t="shared" si="110"/>
        <v>5.36</v>
      </c>
      <c r="J444" s="18">
        <f t="shared" si="111"/>
        <v>0</v>
      </c>
      <c r="K444" s="18">
        <f t="shared" si="112"/>
        <v>25.82</v>
      </c>
      <c r="L444" s="15">
        <f t="shared" si="113"/>
        <v>206.56</v>
      </c>
    </row>
    <row r="445" spans="1:12" ht="52.8" x14ac:dyDescent="0.25">
      <c r="A445" s="12">
        <v>1923</v>
      </c>
      <c r="B445" s="13" t="s">
        <v>889</v>
      </c>
      <c r="C445" s="14" t="s">
        <v>890</v>
      </c>
      <c r="D445" s="15" t="s">
        <v>25</v>
      </c>
      <c r="E445" s="19">
        <v>1</v>
      </c>
      <c r="F445" s="17">
        <v>12976.95</v>
      </c>
      <c r="G445" s="17">
        <v>0</v>
      </c>
      <c r="H445" s="17">
        <f t="shared" si="109"/>
        <v>12976.95</v>
      </c>
      <c r="I445" s="18">
        <f t="shared" si="110"/>
        <v>3405.15</v>
      </c>
      <c r="J445" s="18">
        <f t="shared" si="111"/>
        <v>0</v>
      </c>
      <c r="K445" s="18">
        <f t="shared" si="112"/>
        <v>16382.1</v>
      </c>
      <c r="L445" s="15">
        <f t="shared" si="113"/>
        <v>16382.1</v>
      </c>
    </row>
    <row r="446" spans="1:12" ht="39.6" x14ac:dyDescent="0.25">
      <c r="A446" s="12">
        <v>1924</v>
      </c>
      <c r="B446" s="13" t="s">
        <v>891</v>
      </c>
      <c r="C446" s="14" t="s">
        <v>892</v>
      </c>
      <c r="D446" s="15" t="s">
        <v>39</v>
      </c>
      <c r="E446" s="19">
        <v>20</v>
      </c>
      <c r="F446" s="17">
        <v>32.33</v>
      </c>
      <c r="G446" s="17">
        <v>60.81</v>
      </c>
      <c r="H446" s="17">
        <f t="shared" si="109"/>
        <v>93.14</v>
      </c>
      <c r="I446" s="18">
        <f t="shared" si="110"/>
        <v>24.43</v>
      </c>
      <c r="J446" s="18">
        <f t="shared" si="111"/>
        <v>0</v>
      </c>
      <c r="K446" s="18">
        <f t="shared" si="112"/>
        <v>117.57</v>
      </c>
      <c r="L446" s="15">
        <f t="shared" si="113"/>
        <v>2351.4</v>
      </c>
    </row>
    <row r="447" spans="1:12" ht="66" x14ac:dyDescent="0.25">
      <c r="A447" s="12">
        <v>1925</v>
      </c>
      <c r="B447" s="13" t="s">
        <v>893</v>
      </c>
      <c r="C447" s="14" t="s">
        <v>894</v>
      </c>
      <c r="D447" s="15" t="s">
        <v>39</v>
      </c>
      <c r="E447" s="19">
        <v>20</v>
      </c>
      <c r="F447" s="17">
        <v>693.22</v>
      </c>
      <c r="G447" s="17">
        <v>60.81</v>
      </c>
      <c r="H447" s="17">
        <f t="shared" si="109"/>
        <v>754.03</v>
      </c>
      <c r="I447" s="18">
        <f t="shared" si="110"/>
        <v>197.85</v>
      </c>
      <c r="J447" s="18">
        <f t="shared" si="111"/>
        <v>0</v>
      </c>
      <c r="K447" s="18">
        <f t="shared" si="112"/>
        <v>951.88</v>
      </c>
      <c r="L447" s="15">
        <f t="shared" si="113"/>
        <v>19037.599999999999</v>
      </c>
    </row>
    <row r="448" spans="1:12" ht="39.6" x14ac:dyDescent="0.25">
      <c r="A448" s="12">
        <v>1926</v>
      </c>
      <c r="B448" s="13" t="s">
        <v>895</v>
      </c>
      <c r="C448" s="14" t="s">
        <v>896</v>
      </c>
      <c r="D448" s="15" t="s">
        <v>39</v>
      </c>
      <c r="E448" s="19">
        <v>10</v>
      </c>
      <c r="F448" s="17">
        <v>1151.28</v>
      </c>
      <c r="G448" s="17">
        <v>14.42</v>
      </c>
      <c r="H448" s="17">
        <f t="shared" si="109"/>
        <v>1165.7</v>
      </c>
      <c r="I448" s="18">
        <f t="shared" si="110"/>
        <v>305.87</v>
      </c>
      <c r="J448" s="18">
        <f t="shared" si="111"/>
        <v>0</v>
      </c>
      <c r="K448" s="18">
        <f t="shared" si="112"/>
        <v>1471.57</v>
      </c>
      <c r="L448" s="15">
        <f t="shared" si="113"/>
        <v>14715.7</v>
      </c>
    </row>
    <row r="449" spans="1:12" ht="66" x14ac:dyDescent="0.25">
      <c r="A449" s="12">
        <v>1927</v>
      </c>
      <c r="B449" s="13" t="s">
        <v>897</v>
      </c>
      <c r="C449" s="14" t="s">
        <v>898</v>
      </c>
      <c r="D449" s="15" t="s">
        <v>39</v>
      </c>
      <c r="E449" s="19">
        <v>10</v>
      </c>
      <c r="F449" s="17">
        <v>1514.13</v>
      </c>
      <c r="G449" s="17">
        <v>86.94</v>
      </c>
      <c r="H449" s="17">
        <f t="shared" si="109"/>
        <v>1601.07</v>
      </c>
      <c r="I449" s="18">
        <f t="shared" si="110"/>
        <v>420.12</v>
      </c>
      <c r="J449" s="18">
        <f t="shared" si="111"/>
        <v>0</v>
      </c>
      <c r="K449" s="18">
        <f t="shared" si="112"/>
        <v>2021.19</v>
      </c>
      <c r="L449" s="15">
        <f t="shared" si="113"/>
        <v>20211.900000000001</v>
      </c>
    </row>
    <row r="450" spans="1:12" ht="39.6" x14ac:dyDescent="0.25">
      <c r="A450" s="12">
        <v>1928</v>
      </c>
      <c r="B450" s="13" t="s">
        <v>899</v>
      </c>
      <c r="C450" s="14" t="s">
        <v>900</v>
      </c>
      <c r="D450" s="15" t="s">
        <v>901</v>
      </c>
      <c r="E450" s="19">
        <v>15</v>
      </c>
      <c r="F450" s="17">
        <v>66.22</v>
      </c>
      <c r="G450" s="17">
        <v>13.93</v>
      </c>
      <c r="H450" s="17">
        <f t="shared" si="109"/>
        <v>80.150000000000006</v>
      </c>
      <c r="I450" s="18">
        <f t="shared" si="110"/>
        <v>21.03</v>
      </c>
      <c r="J450" s="18">
        <f t="shared" si="111"/>
        <v>0</v>
      </c>
      <c r="K450" s="18">
        <f t="shared" si="112"/>
        <v>101.18</v>
      </c>
      <c r="L450" s="15">
        <f t="shared" si="113"/>
        <v>1517.7</v>
      </c>
    </row>
    <row r="451" spans="1:12" ht="26.4" x14ac:dyDescent="0.25">
      <c r="A451" s="12">
        <v>1929</v>
      </c>
      <c r="B451" s="13" t="s">
        <v>902</v>
      </c>
      <c r="C451" s="14" t="s">
        <v>903</v>
      </c>
      <c r="D451" s="15" t="s">
        <v>25</v>
      </c>
      <c r="E451" s="19">
        <v>6</v>
      </c>
      <c r="F451" s="17">
        <v>430.66</v>
      </c>
      <c r="G451" s="17">
        <v>43.59</v>
      </c>
      <c r="H451" s="17">
        <f t="shared" si="109"/>
        <v>474.25</v>
      </c>
      <c r="I451" s="18">
        <f t="shared" si="110"/>
        <v>124.44</v>
      </c>
      <c r="J451" s="18">
        <f t="shared" si="111"/>
        <v>0</v>
      </c>
      <c r="K451" s="18">
        <f t="shared" si="112"/>
        <v>598.69000000000005</v>
      </c>
      <c r="L451" s="15">
        <f t="shared" si="113"/>
        <v>3592.14</v>
      </c>
    </row>
    <row r="452" spans="1:12" ht="66" x14ac:dyDescent="0.25">
      <c r="A452" s="12">
        <v>1930</v>
      </c>
      <c r="B452" s="13" t="s">
        <v>904</v>
      </c>
      <c r="C452" s="14" t="s">
        <v>905</v>
      </c>
      <c r="D452" s="15" t="s">
        <v>25</v>
      </c>
      <c r="E452" s="19">
        <v>10</v>
      </c>
      <c r="F452" s="17">
        <v>667.28</v>
      </c>
      <c r="G452" s="17">
        <v>84.67</v>
      </c>
      <c r="H452" s="17">
        <f t="shared" si="109"/>
        <v>751.95</v>
      </c>
      <c r="I452" s="18">
        <f t="shared" si="110"/>
        <v>197.31</v>
      </c>
      <c r="J452" s="18">
        <f t="shared" si="111"/>
        <v>0</v>
      </c>
      <c r="K452" s="18">
        <f t="shared" si="112"/>
        <v>949.26</v>
      </c>
      <c r="L452" s="15">
        <f t="shared" si="113"/>
        <v>9492.6</v>
      </c>
    </row>
    <row r="453" spans="1:12" ht="66" x14ac:dyDescent="0.25">
      <c r="A453" s="12">
        <v>1931</v>
      </c>
      <c r="B453" s="13" t="s">
        <v>906</v>
      </c>
      <c r="C453" s="14" t="s">
        <v>907</v>
      </c>
      <c r="D453" s="15" t="s">
        <v>25</v>
      </c>
      <c r="E453" s="19">
        <v>6</v>
      </c>
      <c r="F453" s="17">
        <v>669.86</v>
      </c>
      <c r="G453" s="17">
        <v>91.92</v>
      </c>
      <c r="H453" s="17">
        <f t="shared" si="109"/>
        <v>761.78</v>
      </c>
      <c r="I453" s="18">
        <f t="shared" si="110"/>
        <v>199.89</v>
      </c>
      <c r="J453" s="18">
        <f t="shared" si="111"/>
        <v>0</v>
      </c>
      <c r="K453" s="18">
        <f t="shared" si="112"/>
        <v>961.67</v>
      </c>
      <c r="L453" s="15">
        <f t="shared" si="113"/>
        <v>5770.02</v>
      </c>
    </row>
    <row r="454" spans="1:12" ht="66" x14ac:dyDescent="0.25">
      <c r="A454" s="12">
        <v>1932</v>
      </c>
      <c r="B454" s="13" t="s">
        <v>908</v>
      </c>
      <c r="C454" s="14" t="s">
        <v>909</v>
      </c>
      <c r="D454" s="15" t="s">
        <v>25</v>
      </c>
      <c r="E454" s="19">
        <v>2</v>
      </c>
      <c r="F454" s="17">
        <v>664.7</v>
      </c>
      <c r="G454" s="17">
        <v>77.42</v>
      </c>
      <c r="H454" s="17">
        <f t="shared" si="109"/>
        <v>742.12</v>
      </c>
      <c r="I454" s="18">
        <f t="shared" si="110"/>
        <v>194.73</v>
      </c>
      <c r="J454" s="18">
        <f t="shared" si="111"/>
        <v>0</v>
      </c>
      <c r="K454" s="18">
        <f t="shared" si="112"/>
        <v>936.85</v>
      </c>
      <c r="L454" s="15">
        <f t="shared" si="113"/>
        <v>1873.7</v>
      </c>
    </row>
    <row r="455" spans="1:12" ht="13.2" x14ac:dyDescent="0.25">
      <c r="A455" s="8"/>
      <c r="B455" s="9"/>
      <c r="C455" s="10" t="s">
        <v>910</v>
      </c>
      <c r="D455" s="10"/>
      <c r="E455" s="10"/>
      <c r="F455" s="11"/>
      <c r="G455" s="11"/>
      <c r="H455" s="11"/>
      <c r="I455" s="11"/>
      <c r="J455" s="11"/>
      <c r="K455" s="11"/>
      <c r="L455" s="10"/>
    </row>
    <row r="456" spans="1:12" ht="39.6" x14ac:dyDescent="0.25">
      <c r="A456" s="12">
        <v>1933</v>
      </c>
      <c r="B456" s="13" t="s">
        <v>911</v>
      </c>
      <c r="C456" s="14" t="s">
        <v>912</v>
      </c>
      <c r="D456" s="15" t="s">
        <v>46</v>
      </c>
      <c r="E456" s="19">
        <v>200</v>
      </c>
      <c r="F456" s="17">
        <v>19.78</v>
      </c>
      <c r="G456" s="17">
        <v>13.42</v>
      </c>
      <c r="H456" s="17">
        <f t="shared" ref="H456:H474" si="114">TRUNC((G456+F456),2)</f>
        <v>33.200000000000003</v>
      </c>
      <c r="I456" s="18">
        <f t="shared" ref="I456:I474" si="115">TRUNC((H456*$K$802),2)</f>
        <v>8.7100000000000009</v>
      </c>
      <c r="J456" s="18">
        <f t="shared" ref="J456:J474" si="116">TRUNC((H456+I456)*$K$803,2)</f>
        <v>0</v>
      </c>
      <c r="K456" s="18">
        <f t="shared" ref="K456:K474" si="117">TRUNC((H456*(1+$K$802))-(H456*(1+$K$802)*$K$803),2)</f>
        <v>41.91</v>
      </c>
      <c r="L456" s="15">
        <f t="shared" ref="L456:L474" si="118">TRUNC(K456*E456,2)</f>
        <v>8382</v>
      </c>
    </row>
    <row r="457" spans="1:12" ht="39.6" x14ac:dyDescent="0.25">
      <c r="A457" s="12">
        <v>1934</v>
      </c>
      <c r="B457" s="13" t="s">
        <v>913</v>
      </c>
      <c r="C457" s="14" t="s">
        <v>914</v>
      </c>
      <c r="D457" s="15" t="s">
        <v>46</v>
      </c>
      <c r="E457" s="19">
        <v>60</v>
      </c>
      <c r="F457" s="17">
        <v>116.24</v>
      </c>
      <c r="G457" s="17">
        <v>29.26</v>
      </c>
      <c r="H457" s="17">
        <f t="shared" si="114"/>
        <v>145.5</v>
      </c>
      <c r="I457" s="18">
        <f t="shared" si="115"/>
        <v>38.17</v>
      </c>
      <c r="J457" s="18">
        <f t="shared" si="116"/>
        <v>0</v>
      </c>
      <c r="K457" s="18">
        <f t="shared" si="117"/>
        <v>183.67</v>
      </c>
      <c r="L457" s="15">
        <f t="shared" si="118"/>
        <v>11020.2</v>
      </c>
    </row>
    <row r="458" spans="1:12" ht="26.4" x14ac:dyDescent="0.25">
      <c r="A458" s="12">
        <v>1935</v>
      </c>
      <c r="B458" s="13" t="s">
        <v>915</v>
      </c>
      <c r="C458" s="14" t="s">
        <v>916</v>
      </c>
      <c r="D458" s="15" t="s">
        <v>46</v>
      </c>
      <c r="E458" s="19">
        <v>30</v>
      </c>
      <c r="F458" s="17">
        <v>103.27</v>
      </c>
      <c r="G458" s="17">
        <v>67.19</v>
      </c>
      <c r="H458" s="17">
        <f t="shared" si="114"/>
        <v>170.46</v>
      </c>
      <c r="I458" s="18">
        <f t="shared" si="115"/>
        <v>44.72</v>
      </c>
      <c r="J458" s="18">
        <f t="shared" si="116"/>
        <v>0</v>
      </c>
      <c r="K458" s="18">
        <f t="shared" si="117"/>
        <v>215.18</v>
      </c>
      <c r="L458" s="15">
        <f t="shared" si="118"/>
        <v>6455.4</v>
      </c>
    </row>
    <row r="459" spans="1:12" ht="66" x14ac:dyDescent="0.25">
      <c r="A459" s="12">
        <v>1936</v>
      </c>
      <c r="B459" s="13" t="s">
        <v>917</v>
      </c>
      <c r="C459" s="14" t="s">
        <v>918</v>
      </c>
      <c r="D459" s="15" t="s">
        <v>39</v>
      </c>
      <c r="E459" s="19">
        <v>30</v>
      </c>
      <c r="F459" s="17">
        <v>646.84</v>
      </c>
      <c r="G459" s="17">
        <v>19.55</v>
      </c>
      <c r="H459" s="17">
        <f t="shared" si="114"/>
        <v>666.39</v>
      </c>
      <c r="I459" s="18">
        <f t="shared" si="115"/>
        <v>174.86</v>
      </c>
      <c r="J459" s="18">
        <f t="shared" si="116"/>
        <v>0</v>
      </c>
      <c r="K459" s="18">
        <f t="shared" si="117"/>
        <v>841.25</v>
      </c>
      <c r="L459" s="15">
        <f t="shared" si="118"/>
        <v>25237.5</v>
      </c>
    </row>
    <row r="460" spans="1:12" ht="66" x14ac:dyDescent="0.25">
      <c r="A460" s="12">
        <v>1937</v>
      </c>
      <c r="B460" s="13" t="s">
        <v>919</v>
      </c>
      <c r="C460" s="14" t="s">
        <v>920</v>
      </c>
      <c r="D460" s="15" t="s">
        <v>39</v>
      </c>
      <c r="E460" s="19">
        <v>45</v>
      </c>
      <c r="F460" s="17">
        <v>731.56</v>
      </c>
      <c r="G460" s="17">
        <v>36.200000000000003</v>
      </c>
      <c r="H460" s="17">
        <f t="shared" si="114"/>
        <v>767.76</v>
      </c>
      <c r="I460" s="18">
        <f t="shared" si="115"/>
        <v>201.46</v>
      </c>
      <c r="J460" s="18">
        <f t="shared" si="116"/>
        <v>0</v>
      </c>
      <c r="K460" s="18">
        <f t="shared" si="117"/>
        <v>969.22</v>
      </c>
      <c r="L460" s="15">
        <f t="shared" si="118"/>
        <v>43614.9</v>
      </c>
    </row>
    <row r="461" spans="1:12" ht="26.4" x14ac:dyDescent="0.25">
      <c r="A461" s="12">
        <v>1938</v>
      </c>
      <c r="B461" s="13" t="s">
        <v>921</v>
      </c>
      <c r="C461" s="14" t="s">
        <v>922</v>
      </c>
      <c r="D461" s="15" t="s">
        <v>39</v>
      </c>
      <c r="E461" s="19">
        <v>30</v>
      </c>
      <c r="F461" s="17">
        <v>12.09</v>
      </c>
      <c r="G461" s="17">
        <v>36.200000000000003</v>
      </c>
      <c r="H461" s="17">
        <f t="shared" si="114"/>
        <v>48.29</v>
      </c>
      <c r="I461" s="18">
        <f t="shared" si="115"/>
        <v>12.67</v>
      </c>
      <c r="J461" s="18">
        <f t="shared" si="116"/>
        <v>0</v>
      </c>
      <c r="K461" s="18">
        <f t="shared" si="117"/>
        <v>60.96</v>
      </c>
      <c r="L461" s="15">
        <f t="shared" si="118"/>
        <v>1828.8</v>
      </c>
    </row>
    <row r="462" spans="1:12" ht="26.4" x14ac:dyDescent="0.25">
      <c r="A462" s="12">
        <v>1939</v>
      </c>
      <c r="B462" s="13" t="s">
        <v>923</v>
      </c>
      <c r="C462" s="14" t="s">
        <v>924</v>
      </c>
      <c r="D462" s="15" t="s">
        <v>39</v>
      </c>
      <c r="E462" s="19">
        <v>60</v>
      </c>
      <c r="F462" s="17">
        <v>15.16</v>
      </c>
      <c r="G462" s="17">
        <v>32.15</v>
      </c>
      <c r="H462" s="17">
        <f t="shared" si="114"/>
        <v>47.31</v>
      </c>
      <c r="I462" s="18">
        <f t="shared" si="115"/>
        <v>12.41</v>
      </c>
      <c r="J462" s="18">
        <f t="shared" si="116"/>
        <v>0</v>
      </c>
      <c r="K462" s="18">
        <f t="shared" si="117"/>
        <v>59.72</v>
      </c>
      <c r="L462" s="15">
        <f t="shared" si="118"/>
        <v>3583.2</v>
      </c>
    </row>
    <row r="463" spans="1:12" ht="39.6" x14ac:dyDescent="0.25">
      <c r="A463" s="12">
        <v>1940</v>
      </c>
      <c r="B463" s="13" t="s">
        <v>925</v>
      </c>
      <c r="C463" s="14" t="s">
        <v>926</v>
      </c>
      <c r="D463" s="15" t="s">
        <v>39</v>
      </c>
      <c r="E463" s="19">
        <v>45</v>
      </c>
      <c r="F463" s="17">
        <v>212.99</v>
      </c>
      <c r="G463" s="17">
        <v>142.68</v>
      </c>
      <c r="H463" s="17">
        <f t="shared" si="114"/>
        <v>355.67</v>
      </c>
      <c r="I463" s="18">
        <f t="shared" si="115"/>
        <v>93.32</v>
      </c>
      <c r="J463" s="18">
        <f t="shared" si="116"/>
        <v>0</v>
      </c>
      <c r="K463" s="18">
        <f t="shared" si="117"/>
        <v>448.99</v>
      </c>
      <c r="L463" s="15">
        <f t="shared" si="118"/>
        <v>20204.55</v>
      </c>
    </row>
    <row r="464" spans="1:12" ht="26.4" x14ac:dyDescent="0.25">
      <c r="A464" s="12">
        <v>1941</v>
      </c>
      <c r="B464" s="13" t="s">
        <v>927</v>
      </c>
      <c r="C464" s="14" t="s">
        <v>928</v>
      </c>
      <c r="D464" s="15" t="s">
        <v>39</v>
      </c>
      <c r="E464" s="19">
        <v>20</v>
      </c>
      <c r="F464" s="17">
        <v>37.119999999999997</v>
      </c>
      <c r="G464" s="17">
        <v>56.18</v>
      </c>
      <c r="H464" s="17">
        <f t="shared" si="114"/>
        <v>93.3</v>
      </c>
      <c r="I464" s="18">
        <f t="shared" si="115"/>
        <v>24.48</v>
      </c>
      <c r="J464" s="18">
        <f t="shared" si="116"/>
        <v>0</v>
      </c>
      <c r="K464" s="18">
        <f t="shared" si="117"/>
        <v>117.78</v>
      </c>
      <c r="L464" s="15">
        <f t="shared" si="118"/>
        <v>2355.6</v>
      </c>
    </row>
    <row r="465" spans="1:12" ht="52.8" x14ac:dyDescent="0.25">
      <c r="A465" s="12">
        <v>1942</v>
      </c>
      <c r="B465" s="13" t="s">
        <v>929</v>
      </c>
      <c r="C465" s="14" t="s">
        <v>930</v>
      </c>
      <c r="D465" s="15" t="s">
        <v>39</v>
      </c>
      <c r="E465" s="19">
        <v>10</v>
      </c>
      <c r="F465" s="17">
        <v>1204.17</v>
      </c>
      <c r="G465" s="17">
        <v>64.36</v>
      </c>
      <c r="H465" s="17">
        <f t="shared" si="114"/>
        <v>1268.53</v>
      </c>
      <c r="I465" s="18">
        <f t="shared" si="115"/>
        <v>332.86</v>
      </c>
      <c r="J465" s="18">
        <f t="shared" si="116"/>
        <v>0</v>
      </c>
      <c r="K465" s="18">
        <f t="shared" si="117"/>
        <v>1601.39</v>
      </c>
      <c r="L465" s="15">
        <f t="shared" si="118"/>
        <v>16013.9</v>
      </c>
    </row>
    <row r="466" spans="1:12" ht="52.8" x14ac:dyDescent="0.25">
      <c r="A466" s="12">
        <v>1943</v>
      </c>
      <c r="B466" s="13" t="s">
        <v>931</v>
      </c>
      <c r="C466" s="14" t="s">
        <v>932</v>
      </c>
      <c r="D466" s="15" t="s">
        <v>39</v>
      </c>
      <c r="E466" s="19">
        <v>30</v>
      </c>
      <c r="F466" s="17">
        <v>1385.19</v>
      </c>
      <c r="G466" s="17">
        <v>27.14</v>
      </c>
      <c r="H466" s="17">
        <f t="shared" si="114"/>
        <v>1412.33</v>
      </c>
      <c r="I466" s="18">
        <f t="shared" si="115"/>
        <v>370.59</v>
      </c>
      <c r="J466" s="18">
        <f t="shared" si="116"/>
        <v>0</v>
      </c>
      <c r="K466" s="18">
        <f t="shared" si="117"/>
        <v>1782.92</v>
      </c>
      <c r="L466" s="15">
        <f t="shared" si="118"/>
        <v>53487.6</v>
      </c>
    </row>
    <row r="467" spans="1:12" ht="39.6" x14ac:dyDescent="0.25">
      <c r="A467" s="12">
        <v>1944</v>
      </c>
      <c r="B467" s="13" t="s">
        <v>933</v>
      </c>
      <c r="C467" s="14" t="s">
        <v>934</v>
      </c>
      <c r="D467" s="15" t="s">
        <v>39</v>
      </c>
      <c r="E467" s="19">
        <v>10</v>
      </c>
      <c r="F467" s="17">
        <v>387.21</v>
      </c>
      <c r="G467" s="17">
        <v>16.809999999999999</v>
      </c>
      <c r="H467" s="17">
        <f t="shared" si="114"/>
        <v>404.02</v>
      </c>
      <c r="I467" s="18">
        <f t="shared" si="115"/>
        <v>106.01</v>
      </c>
      <c r="J467" s="18">
        <f t="shared" si="116"/>
        <v>0</v>
      </c>
      <c r="K467" s="18">
        <f t="shared" si="117"/>
        <v>510.03</v>
      </c>
      <c r="L467" s="15">
        <f t="shared" si="118"/>
        <v>5100.3</v>
      </c>
    </row>
    <row r="468" spans="1:12" ht="39.6" x14ac:dyDescent="0.25">
      <c r="A468" s="12">
        <v>1945</v>
      </c>
      <c r="B468" s="13" t="s">
        <v>935</v>
      </c>
      <c r="C468" s="14" t="s">
        <v>936</v>
      </c>
      <c r="D468" s="15" t="s">
        <v>25</v>
      </c>
      <c r="E468" s="19">
        <v>10</v>
      </c>
      <c r="F468" s="17">
        <v>59.26</v>
      </c>
      <c r="G468" s="17">
        <v>28.69</v>
      </c>
      <c r="H468" s="17">
        <f t="shared" si="114"/>
        <v>87.95</v>
      </c>
      <c r="I468" s="18">
        <f t="shared" si="115"/>
        <v>23.07</v>
      </c>
      <c r="J468" s="18">
        <f t="shared" si="116"/>
        <v>0</v>
      </c>
      <c r="K468" s="18">
        <f t="shared" si="117"/>
        <v>111.02</v>
      </c>
      <c r="L468" s="15">
        <f t="shared" si="118"/>
        <v>1110.2</v>
      </c>
    </row>
    <row r="469" spans="1:12" ht="39.6" x14ac:dyDescent="0.25">
      <c r="A469" s="12">
        <v>1946</v>
      </c>
      <c r="B469" s="13" t="s">
        <v>937</v>
      </c>
      <c r="C469" s="14" t="s">
        <v>938</v>
      </c>
      <c r="D469" s="15" t="s">
        <v>46</v>
      </c>
      <c r="E469" s="19">
        <v>80</v>
      </c>
      <c r="F469" s="17">
        <v>10.34</v>
      </c>
      <c r="G469" s="17">
        <v>11.15</v>
      </c>
      <c r="H469" s="17">
        <f t="shared" si="114"/>
        <v>21.49</v>
      </c>
      <c r="I469" s="18">
        <f t="shared" si="115"/>
        <v>5.63</v>
      </c>
      <c r="J469" s="18">
        <f t="shared" si="116"/>
        <v>0</v>
      </c>
      <c r="K469" s="18">
        <f t="shared" si="117"/>
        <v>27.12</v>
      </c>
      <c r="L469" s="15">
        <f t="shared" si="118"/>
        <v>2169.6</v>
      </c>
    </row>
    <row r="470" spans="1:12" ht="26.4" x14ac:dyDescent="0.25">
      <c r="A470" s="12">
        <v>1947</v>
      </c>
      <c r="B470" s="13" t="s">
        <v>939</v>
      </c>
      <c r="C470" s="14" t="s">
        <v>940</v>
      </c>
      <c r="D470" s="15" t="s">
        <v>46</v>
      </c>
      <c r="E470" s="19">
        <v>40</v>
      </c>
      <c r="F470" s="17">
        <v>40.950000000000003</v>
      </c>
      <c r="G470" s="17">
        <v>79.63</v>
      </c>
      <c r="H470" s="17">
        <f t="shared" si="114"/>
        <v>120.58</v>
      </c>
      <c r="I470" s="18">
        <f t="shared" si="115"/>
        <v>31.64</v>
      </c>
      <c r="J470" s="18">
        <f t="shared" si="116"/>
        <v>0</v>
      </c>
      <c r="K470" s="18">
        <f t="shared" si="117"/>
        <v>152.22</v>
      </c>
      <c r="L470" s="15">
        <f t="shared" si="118"/>
        <v>6088.8</v>
      </c>
    </row>
    <row r="471" spans="1:12" ht="39.6" x14ac:dyDescent="0.25">
      <c r="A471" s="12">
        <v>1948</v>
      </c>
      <c r="B471" s="13" t="s">
        <v>941</v>
      </c>
      <c r="C471" s="14" t="s">
        <v>942</v>
      </c>
      <c r="D471" s="15" t="s">
        <v>39</v>
      </c>
      <c r="E471" s="19">
        <v>4</v>
      </c>
      <c r="F471" s="17">
        <v>898.89</v>
      </c>
      <c r="G471" s="17">
        <v>37.68</v>
      </c>
      <c r="H471" s="17">
        <f t="shared" si="114"/>
        <v>936.57</v>
      </c>
      <c r="I471" s="18">
        <f t="shared" si="115"/>
        <v>245.75</v>
      </c>
      <c r="J471" s="18">
        <f t="shared" si="116"/>
        <v>0</v>
      </c>
      <c r="K471" s="18">
        <f t="shared" si="117"/>
        <v>1182.32</v>
      </c>
      <c r="L471" s="15">
        <f t="shared" si="118"/>
        <v>4729.28</v>
      </c>
    </row>
    <row r="472" spans="1:12" ht="39.6" x14ac:dyDescent="0.25">
      <c r="A472" s="12">
        <v>1949</v>
      </c>
      <c r="B472" s="13" t="s">
        <v>943</v>
      </c>
      <c r="C472" s="14" t="s">
        <v>944</v>
      </c>
      <c r="D472" s="15" t="s">
        <v>39</v>
      </c>
      <c r="E472" s="19">
        <v>30</v>
      </c>
      <c r="F472" s="17">
        <v>54.18</v>
      </c>
      <c r="G472" s="17">
        <v>34.17</v>
      </c>
      <c r="H472" s="17">
        <f t="shared" si="114"/>
        <v>88.35</v>
      </c>
      <c r="I472" s="18">
        <f t="shared" si="115"/>
        <v>23.18</v>
      </c>
      <c r="J472" s="18">
        <f t="shared" si="116"/>
        <v>0</v>
      </c>
      <c r="K472" s="18">
        <f t="shared" si="117"/>
        <v>111.53</v>
      </c>
      <c r="L472" s="15">
        <f t="shared" si="118"/>
        <v>3345.9</v>
      </c>
    </row>
    <row r="473" spans="1:12" ht="39.6" x14ac:dyDescent="0.25">
      <c r="A473" s="12">
        <v>1950</v>
      </c>
      <c r="B473" s="13" t="s">
        <v>945</v>
      </c>
      <c r="C473" s="14" t="s">
        <v>946</v>
      </c>
      <c r="D473" s="15" t="s">
        <v>39</v>
      </c>
      <c r="E473" s="19">
        <v>50</v>
      </c>
      <c r="F473" s="17">
        <v>90.83</v>
      </c>
      <c r="G473" s="17">
        <v>10.37</v>
      </c>
      <c r="H473" s="17">
        <f t="shared" si="114"/>
        <v>101.2</v>
      </c>
      <c r="I473" s="18">
        <f t="shared" si="115"/>
        <v>26.55</v>
      </c>
      <c r="J473" s="18">
        <f t="shared" si="116"/>
        <v>0</v>
      </c>
      <c r="K473" s="18">
        <f t="shared" si="117"/>
        <v>127.75</v>
      </c>
      <c r="L473" s="15">
        <f t="shared" si="118"/>
        <v>6387.5</v>
      </c>
    </row>
    <row r="474" spans="1:12" ht="26.4" x14ac:dyDescent="0.25">
      <c r="A474" s="12">
        <v>1951</v>
      </c>
      <c r="B474" s="13" t="s">
        <v>947</v>
      </c>
      <c r="C474" s="14" t="s">
        <v>948</v>
      </c>
      <c r="D474" s="15" t="s">
        <v>39</v>
      </c>
      <c r="E474" s="19">
        <v>20</v>
      </c>
      <c r="F474" s="17">
        <v>171.94</v>
      </c>
      <c r="G474" s="17">
        <v>36.97</v>
      </c>
      <c r="H474" s="17">
        <f t="shared" si="114"/>
        <v>208.91</v>
      </c>
      <c r="I474" s="18">
        <f t="shared" si="115"/>
        <v>54.81</v>
      </c>
      <c r="J474" s="18">
        <f t="shared" si="116"/>
        <v>0</v>
      </c>
      <c r="K474" s="18">
        <f t="shared" si="117"/>
        <v>263.72000000000003</v>
      </c>
      <c r="L474" s="15">
        <f t="shared" si="118"/>
        <v>5274.4</v>
      </c>
    </row>
    <row r="475" spans="1:12" ht="13.2" x14ac:dyDescent="0.25">
      <c r="A475" s="8"/>
      <c r="B475" s="9"/>
      <c r="C475" s="10" t="s">
        <v>949</v>
      </c>
      <c r="D475" s="10"/>
      <c r="E475" s="10"/>
      <c r="F475" s="11"/>
      <c r="G475" s="11"/>
      <c r="H475" s="11"/>
      <c r="I475" s="11"/>
      <c r="J475" s="11"/>
      <c r="K475" s="11"/>
      <c r="L475" s="10"/>
    </row>
    <row r="476" spans="1:12" ht="39.6" x14ac:dyDescent="0.25">
      <c r="A476" s="12">
        <v>1952</v>
      </c>
      <c r="B476" s="13" t="s">
        <v>950</v>
      </c>
      <c r="C476" s="14" t="s">
        <v>951</v>
      </c>
      <c r="D476" s="15" t="s">
        <v>25</v>
      </c>
      <c r="E476" s="19">
        <v>8</v>
      </c>
      <c r="F476" s="17">
        <v>57.25</v>
      </c>
      <c r="G476" s="17">
        <v>21.12</v>
      </c>
      <c r="H476" s="17">
        <f t="shared" ref="H476:H486" si="119">TRUNC((G476+F476),2)</f>
        <v>78.37</v>
      </c>
      <c r="I476" s="18">
        <f t="shared" ref="I476:I486" si="120">TRUNC((H476*$K$802),2)</f>
        <v>20.56</v>
      </c>
      <c r="J476" s="18">
        <f t="shared" ref="J476:J486" si="121">TRUNC((H476+I476)*$K$803,2)</f>
        <v>0</v>
      </c>
      <c r="K476" s="18">
        <f t="shared" ref="K476:K486" si="122">TRUNC((H476*(1+$K$802))-(H476*(1+$K$802)*$K$803),2)</f>
        <v>98.93</v>
      </c>
      <c r="L476" s="15">
        <f t="shared" ref="L476:L486" si="123">TRUNC(K476*E476,2)</f>
        <v>791.44</v>
      </c>
    </row>
    <row r="477" spans="1:12" ht="39.6" x14ac:dyDescent="0.25">
      <c r="A477" s="12">
        <v>1953</v>
      </c>
      <c r="B477" s="13" t="s">
        <v>952</v>
      </c>
      <c r="C477" s="14" t="s">
        <v>953</v>
      </c>
      <c r="D477" s="15" t="s">
        <v>25</v>
      </c>
      <c r="E477" s="19">
        <v>2</v>
      </c>
      <c r="F477" s="17">
        <v>88.43</v>
      </c>
      <c r="G477" s="17">
        <v>21.12</v>
      </c>
      <c r="H477" s="17">
        <f t="shared" si="119"/>
        <v>109.55</v>
      </c>
      <c r="I477" s="18">
        <f t="shared" si="120"/>
        <v>28.74</v>
      </c>
      <c r="J477" s="18">
        <f t="shared" si="121"/>
        <v>0</v>
      </c>
      <c r="K477" s="18">
        <f t="shared" si="122"/>
        <v>138.29</v>
      </c>
      <c r="L477" s="15">
        <f t="shared" si="123"/>
        <v>276.58</v>
      </c>
    </row>
    <row r="478" spans="1:12" ht="39.6" x14ac:dyDescent="0.25">
      <c r="A478" s="12">
        <v>1954</v>
      </c>
      <c r="B478" s="13" t="s">
        <v>954</v>
      </c>
      <c r="C478" s="14" t="s">
        <v>955</v>
      </c>
      <c r="D478" s="15" t="s">
        <v>25</v>
      </c>
      <c r="E478" s="19">
        <v>8</v>
      </c>
      <c r="F478" s="17">
        <v>57.36</v>
      </c>
      <c r="G478" s="17">
        <v>14.06</v>
      </c>
      <c r="H478" s="17">
        <f t="shared" si="119"/>
        <v>71.42</v>
      </c>
      <c r="I478" s="18">
        <f t="shared" si="120"/>
        <v>18.739999999999998</v>
      </c>
      <c r="J478" s="18">
        <f t="shared" si="121"/>
        <v>0</v>
      </c>
      <c r="K478" s="18">
        <f t="shared" si="122"/>
        <v>90.16</v>
      </c>
      <c r="L478" s="15">
        <f t="shared" si="123"/>
        <v>721.28</v>
      </c>
    </row>
    <row r="479" spans="1:12" ht="26.4" x14ac:dyDescent="0.25">
      <c r="A479" s="12">
        <v>1955</v>
      </c>
      <c r="B479" s="13" t="s">
        <v>956</v>
      </c>
      <c r="C479" s="14" t="s">
        <v>957</v>
      </c>
      <c r="D479" s="15" t="s">
        <v>25</v>
      </c>
      <c r="E479" s="19">
        <v>100</v>
      </c>
      <c r="F479" s="17">
        <v>4.24</v>
      </c>
      <c r="G479" s="17">
        <v>13.28</v>
      </c>
      <c r="H479" s="17">
        <f t="shared" si="119"/>
        <v>17.52</v>
      </c>
      <c r="I479" s="18">
        <f t="shared" si="120"/>
        <v>4.59</v>
      </c>
      <c r="J479" s="18">
        <f t="shared" si="121"/>
        <v>0</v>
      </c>
      <c r="K479" s="18">
        <f t="shared" si="122"/>
        <v>22.11</v>
      </c>
      <c r="L479" s="15">
        <f t="shared" si="123"/>
        <v>2211</v>
      </c>
    </row>
    <row r="480" spans="1:12" ht="26.4" x14ac:dyDescent="0.25">
      <c r="A480" s="12">
        <v>1956</v>
      </c>
      <c r="B480" s="13" t="s">
        <v>958</v>
      </c>
      <c r="C480" s="14" t="s">
        <v>959</v>
      </c>
      <c r="D480" s="15" t="s">
        <v>25</v>
      </c>
      <c r="E480" s="19">
        <v>2</v>
      </c>
      <c r="F480" s="17">
        <v>619.57000000000005</v>
      </c>
      <c r="G480" s="17">
        <v>215.12</v>
      </c>
      <c r="H480" s="17">
        <f t="shared" si="119"/>
        <v>834.69</v>
      </c>
      <c r="I480" s="18">
        <f t="shared" si="120"/>
        <v>219.02</v>
      </c>
      <c r="J480" s="18">
        <f t="shared" si="121"/>
        <v>0</v>
      </c>
      <c r="K480" s="18">
        <f t="shared" si="122"/>
        <v>1053.71</v>
      </c>
      <c r="L480" s="15">
        <f t="shared" si="123"/>
        <v>2107.42</v>
      </c>
    </row>
    <row r="481" spans="1:12" ht="39.6" x14ac:dyDescent="0.25">
      <c r="A481" s="12">
        <v>1957</v>
      </c>
      <c r="B481" s="13" t="s">
        <v>960</v>
      </c>
      <c r="C481" s="14" t="s">
        <v>961</v>
      </c>
      <c r="D481" s="15" t="s">
        <v>25</v>
      </c>
      <c r="E481" s="19">
        <v>2</v>
      </c>
      <c r="F481" s="17">
        <v>203.52</v>
      </c>
      <c r="G481" s="17">
        <v>100.2</v>
      </c>
      <c r="H481" s="17">
        <f t="shared" si="119"/>
        <v>303.72000000000003</v>
      </c>
      <c r="I481" s="18">
        <f t="shared" si="120"/>
        <v>79.69</v>
      </c>
      <c r="J481" s="18">
        <f t="shared" si="121"/>
        <v>0</v>
      </c>
      <c r="K481" s="18">
        <f t="shared" si="122"/>
        <v>383.41</v>
      </c>
      <c r="L481" s="15">
        <f t="shared" si="123"/>
        <v>766.82</v>
      </c>
    </row>
    <row r="482" spans="1:12" ht="26.4" x14ac:dyDescent="0.25">
      <c r="A482" s="12">
        <v>1958</v>
      </c>
      <c r="B482" s="13" t="s">
        <v>962</v>
      </c>
      <c r="C482" s="14" t="s">
        <v>963</v>
      </c>
      <c r="D482" s="15" t="s">
        <v>25</v>
      </c>
      <c r="E482" s="19">
        <v>30</v>
      </c>
      <c r="F482" s="17">
        <v>202.98</v>
      </c>
      <c r="G482" s="17">
        <v>7.09</v>
      </c>
      <c r="H482" s="17">
        <f t="shared" si="119"/>
        <v>210.07</v>
      </c>
      <c r="I482" s="18">
        <f t="shared" si="120"/>
        <v>55.12</v>
      </c>
      <c r="J482" s="18">
        <f t="shared" si="121"/>
        <v>0</v>
      </c>
      <c r="K482" s="18">
        <f t="shared" si="122"/>
        <v>265.19</v>
      </c>
      <c r="L482" s="15">
        <f t="shared" si="123"/>
        <v>7955.7</v>
      </c>
    </row>
    <row r="483" spans="1:12" ht="52.8" x14ac:dyDescent="0.25">
      <c r="A483" s="12">
        <v>1959</v>
      </c>
      <c r="B483" s="13" t="s">
        <v>964</v>
      </c>
      <c r="C483" s="14" t="s">
        <v>965</v>
      </c>
      <c r="D483" s="15" t="s">
        <v>25</v>
      </c>
      <c r="E483" s="19">
        <v>10</v>
      </c>
      <c r="F483" s="17">
        <v>95.84</v>
      </c>
      <c r="G483" s="17">
        <v>20.64</v>
      </c>
      <c r="H483" s="17">
        <f t="shared" si="119"/>
        <v>116.48</v>
      </c>
      <c r="I483" s="18">
        <f t="shared" si="120"/>
        <v>30.56</v>
      </c>
      <c r="J483" s="18">
        <f t="shared" si="121"/>
        <v>0</v>
      </c>
      <c r="K483" s="18">
        <f t="shared" si="122"/>
        <v>147.04</v>
      </c>
      <c r="L483" s="15">
        <f t="shared" si="123"/>
        <v>1470.4</v>
      </c>
    </row>
    <row r="484" spans="1:12" ht="52.8" x14ac:dyDescent="0.25">
      <c r="A484" s="12">
        <v>1960</v>
      </c>
      <c r="B484" s="13" t="s">
        <v>966</v>
      </c>
      <c r="C484" s="14" t="s">
        <v>967</v>
      </c>
      <c r="D484" s="15" t="s">
        <v>25</v>
      </c>
      <c r="E484" s="19">
        <v>20</v>
      </c>
      <c r="F484" s="17">
        <v>81.58</v>
      </c>
      <c r="G484" s="17">
        <v>60.61</v>
      </c>
      <c r="H484" s="17">
        <f t="shared" si="119"/>
        <v>142.19</v>
      </c>
      <c r="I484" s="18">
        <f t="shared" si="120"/>
        <v>37.31</v>
      </c>
      <c r="J484" s="18">
        <f t="shared" si="121"/>
        <v>0</v>
      </c>
      <c r="K484" s="18">
        <f t="shared" si="122"/>
        <v>179.5</v>
      </c>
      <c r="L484" s="15">
        <f t="shared" si="123"/>
        <v>3590</v>
      </c>
    </row>
    <row r="485" spans="1:12" ht="52.8" x14ac:dyDescent="0.25">
      <c r="A485" s="12">
        <v>1961</v>
      </c>
      <c r="B485" s="13" t="s">
        <v>968</v>
      </c>
      <c r="C485" s="14" t="s">
        <v>969</v>
      </c>
      <c r="D485" s="15" t="s">
        <v>25</v>
      </c>
      <c r="E485" s="19">
        <v>20</v>
      </c>
      <c r="F485" s="17">
        <v>149.08000000000001</v>
      </c>
      <c r="G485" s="17">
        <v>66.12</v>
      </c>
      <c r="H485" s="17">
        <f t="shared" si="119"/>
        <v>215.2</v>
      </c>
      <c r="I485" s="18">
        <f t="shared" si="120"/>
        <v>56.46</v>
      </c>
      <c r="J485" s="18">
        <f t="shared" si="121"/>
        <v>0</v>
      </c>
      <c r="K485" s="18">
        <f t="shared" si="122"/>
        <v>271.66000000000003</v>
      </c>
      <c r="L485" s="15">
        <f t="shared" si="123"/>
        <v>5433.2</v>
      </c>
    </row>
    <row r="486" spans="1:12" ht="52.8" x14ac:dyDescent="0.25">
      <c r="A486" s="12">
        <v>1962</v>
      </c>
      <c r="B486" s="13" t="s">
        <v>970</v>
      </c>
      <c r="C486" s="14" t="s">
        <v>971</v>
      </c>
      <c r="D486" s="15" t="s">
        <v>25</v>
      </c>
      <c r="E486" s="19">
        <v>15</v>
      </c>
      <c r="F486" s="17">
        <v>410.86</v>
      </c>
      <c r="G486" s="17">
        <v>11.57</v>
      </c>
      <c r="H486" s="17">
        <f t="shared" si="119"/>
        <v>422.43</v>
      </c>
      <c r="I486" s="18">
        <f t="shared" si="120"/>
        <v>110.84</v>
      </c>
      <c r="J486" s="18">
        <f t="shared" si="121"/>
        <v>0</v>
      </c>
      <c r="K486" s="18">
        <f t="shared" si="122"/>
        <v>533.27</v>
      </c>
      <c r="L486" s="15">
        <f t="shared" si="123"/>
        <v>7999.05</v>
      </c>
    </row>
    <row r="487" spans="1:12" ht="13.2" x14ac:dyDescent="0.25">
      <c r="A487" s="8"/>
      <c r="B487" s="9"/>
      <c r="C487" s="10" t="s">
        <v>972</v>
      </c>
      <c r="D487" s="10"/>
      <c r="E487" s="10"/>
      <c r="F487" s="11"/>
      <c r="G487" s="11"/>
      <c r="H487" s="11"/>
      <c r="I487" s="11"/>
      <c r="J487" s="11"/>
      <c r="K487" s="11"/>
      <c r="L487" s="10"/>
    </row>
    <row r="488" spans="1:12" ht="39.6" x14ac:dyDescent="0.25">
      <c r="A488" s="12">
        <v>1963</v>
      </c>
      <c r="B488" s="13" t="s">
        <v>973</v>
      </c>
      <c r="C488" s="14" t="s">
        <v>974</v>
      </c>
      <c r="D488" s="15" t="s">
        <v>46</v>
      </c>
      <c r="E488" s="19">
        <v>50</v>
      </c>
      <c r="F488" s="17">
        <v>52.5</v>
      </c>
      <c r="G488" s="17">
        <v>22.79</v>
      </c>
      <c r="H488" s="17">
        <f t="shared" ref="H488:H507" si="124">TRUNC((G488+F488),2)</f>
        <v>75.290000000000006</v>
      </c>
      <c r="I488" s="18">
        <f t="shared" ref="I488:I507" si="125">TRUNC((H488*$K$802),2)</f>
        <v>19.75</v>
      </c>
      <c r="J488" s="18">
        <f t="shared" ref="J488:J507" si="126">TRUNC((H488+I488)*$K$803,2)</f>
        <v>0</v>
      </c>
      <c r="K488" s="18">
        <f t="shared" ref="K488:K507" si="127">TRUNC((H488*(1+$K$802))-(H488*(1+$K$802)*$K$803),2)</f>
        <v>95.04</v>
      </c>
      <c r="L488" s="15">
        <f t="shared" ref="L488:L507" si="128">TRUNC(K488*E488,2)</f>
        <v>4752</v>
      </c>
    </row>
    <row r="489" spans="1:12" ht="39.6" x14ac:dyDescent="0.25">
      <c r="A489" s="12">
        <v>1964</v>
      </c>
      <c r="B489" s="13" t="s">
        <v>975</v>
      </c>
      <c r="C489" s="14" t="s">
        <v>976</v>
      </c>
      <c r="D489" s="15" t="s">
        <v>25</v>
      </c>
      <c r="E489" s="19">
        <v>30</v>
      </c>
      <c r="F489" s="17">
        <v>62.11</v>
      </c>
      <c r="G489" s="17">
        <v>12.43</v>
      </c>
      <c r="H489" s="17">
        <f t="shared" si="124"/>
        <v>74.540000000000006</v>
      </c>
      <c r="I489" s="18">
        <f t="shared" si="125"/>
        <v>19.55</v>
      </c>
      <c r="J489" s="18">
        <f t="shared" si="126"/>
        <v>0</v>
      </c>
      <c r="K489" s="18">
        <f t="shared" si="127"/>
        <v>94.09</v>
      </c>
      <c r="L489" s="15">
        <f t="shared" si="128"/>
        <v>2822.7</v>
      </c>
    </row>
    <row r="490" spans="1:12" ht="39.6" x14ac:dyDescent="0.25">
      <c r="A490" s="12">
        <v>1965</v>
      </c>
      <c r="B490" s="13" t="s">
        <v>977</v>
      </c>
      <c r="C490" s="14" t="s">
        <v>978</v>
      </c>
      <c r="D490" s="15" t="s">
        <v>25</v>
      </c>
      <c r="E490" s="19">
        <v>30</v>
      </c>
      <c r="F490" s="17">
        <v>42.96</v>
      </c>
      <c r="G490" s="17">
        <v>7.67</v>
      </c>
      <c r="H490" s="17">
        <f t="shared" si="124"/>
        <v>50.63</v>
      </c>
      <c r="I490" s="18">
        <f t="shared" si="125"/>
        <v>13.28</v>
      </c>
      <c r="J490" s="18">
        <f t="shared" si="126"/>
        <v>0</v>
      </c>
      <c r="K490" s="18">
        <f t="shared" si="127"/>
        <v>63.91</v>
      </c>
      <c r="L490" s="15">
        <f t="shared" si="128"/>
        <v>1917.3</v>
      </c>
    </row>
    <row r="491" spans="1:12" ht="52.8" x14ac:dyDescent="0.25">
      <c r="A491" s="12">
        <v>1966</v>
      </c>
      <c r="B491" s="13" t="s">
        <v>979</v>
      </c>
      <c r="C491" s="14" t="s">
        <v>980</v>
      </c>
      <c r="D491" s="15" t="s">
        <v>25</v>
      </c>
      <c r="E491" s="19">
        <v>30</v>
      </c>
      <c r="F491" s="17">
        <v>14.95</v>
      </c>
      <c r="G491" s="17">
        <v>15.55</v>
      </c>
      <c r="H491" s="17">
        <f t="shared" si="124"/>
        <v>30.5</v>
      </c>
      <c r="I491" s="18">
        <f t="shared" si="125"/>
        <v>8</v>
      </c>
      <c r="J491" s="18">
        <f t="shared" si="126"/>
        <v>0</v>
      </c>
      <c r="K491" s="18">
        <f t="shared" si="127"/>
        <v>38.5</v>
      </c>
      <c r="L491" s="15">
        <f t="shared" si="128"/>
        <v>1155</v>
      </c>
    </row>
    <row r="492" spans="1:12" ht="52.8" x14ac:dyDescent="0.25">
      <c r="A492" s="12">
        <v>1967</v>
      </c>
      <c r="B492" s="13" t="s">
        <v>981</v>
      </c>
      <c r="C492" s="14" t="s">
        <v>982</v>
      </c>
      <c r="D492" s="15" t="s">
        <v>25</v>
      </c>
      <c r="E492" s="19">
        <v>10</v>
      </c>
      <c r="F492" s="17">
        <v>8.6300000000000008</v>
      </c>
      <c r="G492" s="17">
        <v>9.32</v>
      </c>
      <c r="H492" s="17">
        <f t="shared" si="124"/>
        <v>17.95</v>
      </c>
      <c r="I492" s="18">
        <f t="shared" si="125"/>
        <v>4.71</v>
      </c>
      <c r="J492" s="18">
        <f t="shared" si="126"/>
        <v>0</v>
      </c>
      <c r="K492" s="18">
        <f t="shared" si="127"/>
        <v>22.66</v>
      </c>
      <c r="L492" s="15">
        <f t="shared" si="128"/>
        <v>226.6</v>
      </c>
    </row>
    <row r="493" spans="1:12" ht="39.6" x14ac:dyDescent="0.25">
      <c r="A493" s="12">
        <v>1968</v>
      </c>
      <c r="B493" s="13" t="s">
        <v>983</v>
      </c>
      <c r="C493" s="14" t="s">
        <v>984</v>
      </c>
      <c r="D493" s="15" t="s">
        <v>25</v>
      </c>
      <c r="E493" s="19">
        <v>20</v>
      </c>
      <c r="F493" s="17">
        <v>13.69</v>
      </c>
      <c r="G493" s="17">
        <v>9.32</v>
      </c>
      <c r="H493" s="17">
        <f t="shared" si="124"/>
        <v>23.01</v>
      </c>
      <c r="I493" s="18">
        <f t="shared" si="125"/>
        <v>6.03</v>
      </c>
      <c r="J493" s="18">
        <f t="shared" si="126"/>
        <v>0</v>
      </c>
      <c r="K493" s="18">
        <f t="shared" si="127"/>
        <v>29.04</v>
      </c>
      <c r="L493" s="15">
        <f t="shared" si="128"/>
        <v>580.79999999999995</v>
      </c>
    </row>
    <row r="494" spans="1:12" ht="39.6" x14ac:dyDescent="0.25">
      <c r="A494" s="12">
        <v>1969</v>
      </c>
      <c r="B494" s="13" t="s">
        <v>985</v>
      </c>
      <c r="C494" s="14" t="s">
        <v>986</v>
      </c>
      <c r="D494" s="15" t="s">
        <v>25</v>
      </c>
      <c r="E494" s="19">
        <v>40</v>
      </c>
      <c r="F494" s="17">
        <v>35.479999999999997</v>
      </c>
      <c r="G494" s="17">
        <v>37.33</v>
      </c>
      <c r="H494" s="17">
        <f t="shared" si="124"/>
        <v>72.81</v>
      </c>
      <c r="I494" s="18">
        <f t="shared" si="125"/>
        <v>19.100000000000001</v>
      </c>
      <c r="J494" s="18">
        <f t="shared" si="126"/>
        <v>0</v>
      </c>
      <c r="K494" s="18">
        <f t="shared" si="127"/>
        <v>91.91</v>
      </c>
      <c r="L494" s="15">
        <f t="shared" si="128"/>
        <v>3676.4</v>
      </c>
    </row>
    <row r="495" spans="1:12" ht="26.4" x14ac:dyDescent="0.25">
      <c r="A495" s="12">
        <v>1970</v>
      </c>
      <c r="B495" s="13" t="s">
        <v>987</v>
      </c>
      <c r="C495" s="14" t="s">
        <v>988</v>
      </c>
      <c r="D495" s="15" t="s">
        <v>25</v>
      </c>
      <c r="E495" s="19">
        <v>10</v>
      </c>
      <c r="F495" s="17">
        <v>81.540000000000006</v>
      </c>
      <c r="G495" s="17">
        <v>59.16</v>
      </c>
      <c r="H495" s="17">
        <f t="shared" si="124"/>
        <v>140.69999999999999</v>
      </c>
      <c r="I495" s="18">
        <f t="shared" si="125"/>
        <v>36.909999999999997</v>
      </c>
      <c r="J495" s="18">
        <f t="shared" si="126"/>
        <v>0</v>
      </c>
      <c r="K495" s="18">
        <f t="shared" si="127"/>
        <v>177.61</v>
      </c>
      <c r="L495" s="15">
        <f t="shared" si="128"/>
        <v>1776.1</v>
      </c>
    </row>
    <row r="496" spans="1:12" ht="26.4" x14ac:dyDescent="0.25">
      <c r="A496" s="12">
        <v>1971</v>
      </c>
      <c r="B496" s="13" t="s">
        <v>989</v>
      </c>
      <c r="C496" s="14" t="s">
        <v>990</v>
      </c>
      <c r="D496" s="15" t="s">
        <v>25</v>
      </c>
      <c r="E496" s="19">
        <v>10</v>
      </c>
      <c r="F496" s="17">
        <v>162.19999999999999</v>
      </c>
      <c r="G496" s="17">
        <v>8.34</v>
      </c>
      <c r="H496" s="17">
        <f t="shared" si="124"/>
        <v>170.54</v>
      </c>
      <c r="I496" s="18">
        <f t="shared" si="125"/>
        <v>44.74</v>
      </c>
      <c r="J496" s="18">
        <f t="shared" si="126"/>
        <v>0</v>
      </c>
      <c r="K496" s="18">
        <f t="shared" si="127"/>
        <v>215.28</v>
      </c>
      <c r="L496" s="15">
        <f t="shared" si="128"/>
        <v>2152.8000000000002</v>
      </c>
    </row>
    <row r="497" spans="1:12" ht="26.4" x14ac:dyDescent="0.25">
      <c r="A497" s="12">
        <v>1972</v>
      </c>
      <c r="B497" s="13" t="s">
        <v>991</v>
      </c>
      <c r="C497" s="14" t="s">
        <v>992</v>
      </c>
      <c r="D497" s="15" t="s">
        <v>25</v>
      </c>
      <c r="E497" s="19">
        <v>10</v>
      </c>
      <c r="F497" s="17">
        <v>135.96</v>
      </c>
      <c r="G497" s="17">
        <v>6.73</v>
      </c>
      <c r="H497" s="17">
        <f t="shared" si="124"/>
        <v>142.69</v>
      </c>
      <c r="I497" s="18">
        <f t="shared" si="125"/>
        <v>37.44</v>
      </c>
      <c r="J497" s="18">
        <f t="shared" si="126"/>
        <v>0</v>
      </c>
      <c r="K497" s="18">
        <f t="shared" si="127"/>
        <v>180.13</v>
      </c>
      <c r="L497" s="15">
        <f t="shared" si="128"/>
        <v>1801.3</v>
      </c>
    </row>
    <row r="498" spans="1:12" ht="26.4" x14ac:dyDescent="0.25">
      <c r="A498" s="12">
        <v>1973</v>
      </c>
      <c r="B498" s="13" t="s">
        <v>993</v>
      </c>
      <c r="C498" s="14" t="s">
        <v>994</v>
      </c>
      <c r="D498" s="15" t="s">
        <v>25</v>
      </c>
      <c r="E498" s="19">
        <v>10</v>
      </c>
      <c r="F498" s="17">
        <v>8.44</v>
      </c>
      <c r="G498" s="17">
        <v>25.04</v>
      </c>
      <c r="H498" s="17">
        <f t="shared" si="124"/>
        <v>33.479999999999997</v>
      </c>
      <c r="I498" s="18">
        <f t="shared" si="125"/>
        <v>8.7799999999999994</v>
      </c>
      <c r="J498" s="18">
        <f t="shared" si="126"/>
        <v>0</v>
      </c>
      <c r="K498" s="18">
        <f t="shared" si="127"/>
        <v>42.26</v>
      </c>
      <c r="L498" s="15">
        <f t="shared" si="128"/>
        <v>422.6</v>
      </c>
    </row>
    <row r="499" spans="1:12" ht="39.6" x14ac:dyDescent="0.25">
      <c r="A499" s="12">
        <v>1974</v>
      </c>
      <c r="B499" s="13" t="s">
        <v>995</v>
      </c>
      <c r="C499" s="14" t="s">
        <v>996</v>
      </c>
      <c r="D499" s="15" t="s">
        <v>25</v>
      </c>
      <c r="E499" s="19">
        <v>50</v>
      </c>
      <c r="F499" s="17">
        <v>19.579999999999998</v>
      </c>
      <c r="G499" s="17">
        <v>12.52</v>
      </c>
      <c r="H499" s="17">
        <f t="shared" si="124"/>
        <v>32.1</v>
      </c>
      <c r="I499" s="18">
        <f t="shared" si="125"/>
        <v>8.42</v>
      </c>
      <c r="J499" s="18">
        <f t="shared" si="126"/>
        <v>0</v>
      </c>
      <c r="K499" s="18">
        <f t="shared" si="127"/>
        <v>40.520000000000003</v>
      </c>
      <c r="L499" s="15">
        <f t="shared" si="128"/>
        <v>2026</v>
      </c>
    </row>
    <row r="500" spans="1:12" ht="26.4" x14ac:dyDescent="0.25">
      <c r="A500" s="12">
        <v>1975</v>
      </c>
      <c r="B500" s="13" t="s">
        <v>997</v>
      </c>
      <c r="C500" s="14" t="s">
        <v>998</v>
      </c>
      <c r="D500" s="15" t="s">
        <v>46</v>
      </c>
      <c r="E500" s="19">
        <v>200</v>
      </c>
      <c r="F500" s="17">
        <v>3.96</v>
      </c>
      <c r="G500" s="17">
        <v>5.01</v>
      </c>
      <c r="H500" s="17">
        <f t="shared" si="124"/>
        <v>8.9700000000000006</v>
      </c>
      <c r="I500" s="18">
        <f t="shared" si="125"/>
        <v>2.35</v>
      </c>
      <c r="J500" s="18">
        <f t="shared" si="126"/>
        <v>0</v>
      </c>
      <c r="K500" s="18">
        <f t="shared" si="127"/>
        <v>11.32</v>
      </c>
      <c r="L500" s="15">
        <f t="shared" si="128"/>
        <v>2264</v>
      </c>
    </row>
    <row r="501" spans="1:12" ht="26.4" x14ac:dyDescent="0.25">
      <c r="A501" s="12">
        <v>1976</v>
      </c>
      <c r="B501" s="13" t="s">
        <v>999</v>
      </c>
      <c r="C501" s="14" t="s">
        <v>1000</v>
      </c>
      <c r="D501" s="15" t="s">
        <v>25</v>
      </c>
      <c r="E501" s="19">
        <v>30</v>
      </c>
      <c r="F501" s="17">
        <v>62.88</v>
      </c>
      <c r="G501" s="17">
        <v>25.04</v>
      </c>
      <c r="H501" s="17">
        <f t="shared" si="124"/>
        <v>87.92</v>
      </c>
      <c r="I501" s="18">
        <f t="shared" si="125"/>
        <v>23.07</v>
      </c>
      <c r="J501" s="18">
        <f t="shared" si="126"/>
        <v>0</v>
      </c>
      <c r="K501" s="18">
        <f t="shared" si="127"/>
        <v>110.99</v>
      </c>
      <c r="L501" s="15">
        <f t="shared" si="128"/>
        <v>3329.7</v>
      </c>
    </row>
    <row r="502" spans="1:12" ht="39.6" x14ac:dyDescent="0.25">
      <c r="A502" s="12">
        <v>1977</v>
      </c>
      <c r="B502" s="13" t="s">
        <v>1001</v>
      </c>
      <c r="C502" s="14" t="s">
        <v>1002</v>
      </c>
      <c r="D502" s="15" t="s">
        <v>46</v>
      </c>
      <c r="E502" s="19">
        <v>650</v>
      </c>
      <c r="F502" s="17">
        <v>18.07</v>
      </c>
      <c r="G502" s="17">
        <v>16.670000000000002</v>
      </c>
      <c r="H502" s="17">
        <f t="shared" si="124"/>
        <v>34.74</v>
      </c>
      <c r="I502" s="18">
        <f t="shared" si="125"/>
        <v>9.11</v>
      </c>
      <c r="J502" s="18">
        <f t="shared" si="126"/>
        <v>0</v>
      </c>
      <c r="K502" s="18">
        <f t="shared" si="127"/>
        <v>43.85</v>
      </c>
      <c r="L502" s="15">
        <f t="shared" si="128"/>
        <v>28502.5</v>
      </c>
    </row>
    <row r="503" spans="1:12" ht="39.6" x14ac:dyDescent="0.25">
      <c r="A503" s="12">
        <v>1978</v>
      </c>
      <c r="B503" s="13" t="s">
        <v>1003</v>
      </c>
      <c r="C503" s="14" t="s">
        <v>1004</v>
      </c>
      <c r="D503" s="15" t="s">
        <v>25</v>
      </c>
      <c r="E503" s="19">
        <v>60</v>
      </c>
      <c r="F503" s="17">
        <v>29.28</v>
      </c>
      <c r="G503" s="17">
        <v>10.01</v>
      </c>
      <c r="H503" s="17">
        <f t="shared" si="124"/>
        <v>39.29</v>
      </c>
      <c r="I503" s="18">
        <f t="shared" si="125"/>
        <v>10.3</v>
      </c>
      <c r="J503" s="18">
        <f t="shared" si="126"/>
        <v>0</v>
      </c>
      <c r="K503" s="18">
        <f t="shared" si="127"/>
        <v>49.59</v>
      </c>
      <c r="L503" s="15">
        <f t="shared" si="128"/>
        <v>2975.4</v>
      </c>
    </row>
    <row r="504" spans="1:12" ht="26.4" x14ac:dyDescent="0.25">
      <c r="A504" s="12">
        <v>1979</v>
      </c>
      <c r="B504" s="13" t="s">
        <v>1005</v>
      </c>
      <c r="C504" s="14" t="s">
        <v>1006</v>
      </c>
      <c r="D504" s="15" t="s">
        <v>46</v>
      </c>
      <c r="E504" s="19">
        <v>400</v>
      </c>
      <c r="F504" s="17">
        <v>55.17</v>
      </c>
      <c r="G504" s="17">
        <v>1.64</v>
      </c>
      <c r="H504" s="17">
        <f t="shared" si="124"/>
        <v>56.81</v>
      </c>
      <c r="I504" s="18">
        <f t="shared" si="125"/>
        <v>14.9</v>
      </c>
      <c r="J504" s="18">
        <f t="shared" si="126"/>
        <v>0</v>
      </c>
      <c r="K504" s="18">
        <f t="shared" si="127"/>
        <v>71.709999999999994</v>
      </c>
      <c r="L504" s="15">
        <f t="shared" si="128"/>
        <v>28684</v>
      </c>
    </row>
    <row r="505" spans="1:12" ht="39.6" x14ac:dyDescent="0.25">
      <c r="A505" s="12">
        <v>1980</v>
      </c>
      <c r="B505" s="13" t="s">
        <v>1007</v>
      </c>
      <c r="C505" s="14" t="s">
        <v>1008</v>
      </c>
      <c r="D505" s="15" t="s">
        <v>25</v>
      </c>
      <c r="E505" s="19">
        <v>80</v>
      </c>
      <c r="F505" s="17">
        <v>5.58</v>
      </c>
      <c r="G505" s="17">
        <v>0</v>
      </c>
      <c r="H505" s="17">
        <f t="shared" si="124"/>
        <v>5.58</v>
      </c>
      <c r="I505" s="18">
        <f t="shared" si="125"/>
        <v>1.46</v>
      </c>
      <c r="J505" s="18">
        <f t="shared" si="126"/>
        <v>0</v>
      </c>
      <c r="K505" s="18">
        <f t="shared" si="127"/>
        <v>7.04</v>
      </c>
      <c r="L505" s="15">
        <f t="shared" si="128"/>
        <v>563.20000000000005</v>
      </c>
    </row>
    <row r="506" spans="1:12" ht="26.4" x14ac:dyDescent="0.25">
      <c r="A506" s="12">
        <v>1981</v>
      </c>
      <c r="B506" s="13" t="s">
        <v>1009</v>
      </c>
      <c r="C506" s="14" t="s">
        <v>1010</v>
      </c>
      <c r="D506" s="15" t="s">
        <v>25</v>
      </c>
      <c r="E506" s="19">
        <v>140</v>
      </c>
      <c r="F506" s="17">
        <v>20.36</v>
      </c>
      <c r="G506" s="17">
        <v>9.5299999999999994</v>
      </c>
      <c r="H506" s="17">
        <f t="shared" si="124"/>
        <v>29.89</v>
      </c>
      <c r="I506" s="18">
        <f t="shared" si="125"/>
        <v>7.84</v>
      </c>
      <c r="J506" s="18">
        <f t="shared" si="126"/>
        <v>0</v>
      </c>
      <c r="K506" s="18">
        <f t="shared" si="127"/>
        <v>37.729999999999997</v>
      </c>
      <c r="L506" s="15">
        <f t="shared" si="128"/>
        <v>5282.2</v>
      </c>
    </row>
    <row r="507" spans="1:12" ht="39.6" x14ac:dyDescent="0.25">
      <c r="A507" s="12">
        <v>1982</v>
      </c>
      <c r="B507" s="13" t="s">
        <v>1011</v>
      </c>
      <c r="C507" s="14" t="s">
        <v>1012</v>
      </c>
      <c r="D507" s="15" t="s">
        <v>25</v>
      </c>
      <c r="E507" s="19">
        <v>60</v>
      </c>
      <c r="F507" s="17">
        <v>34.61</v>
      </c>
      <c r="G507" s="17">
        <v>25.04</v>
      </c>
      <c r="H507" s="17">
        <f t="shared" si="124"/>
        <v>59.65</v>
      </c>
      <c r="I507" s="18">
        <f t="shared" si="125"/>
        <v>15.65</v>
      </c>
      <c r="J507" s="18">
        <f t="shared" si="126"/>
        <v>0</v>
      </c>
      <c r="K507" s="18">
        <f t="shared" si="127"/>
        <v>75.3</v>
      </c>
      <c r="L507" s="15">
        <f t="shared" si="128"/>
        <v>4518</v>
      </c>
    </row>
    <row r="508" spans="1:12" ht="13.2" x14ac:dyDescent="0.25">
      <c r="A508" s="8"/>
      <c r="B508" s="9"/>
      <c r="C508" s="10" t="s">
        <v>1013</v>
      </c>
      <c r="D508" s="10"/>
      <c r="E508" s="10"/>
      <c r="F508" s="11"/>
      <c r="G508" s="11"/>
      <c r="H508" s="11"/>
      <c r="I508" s="11"/>
      <c r="J508" s="11"/>
      <c r="K508" s="11"/>
      <c r="L508" s="10"/>
    </row>
    <row r="509" spans="1:12" ht="26.4" x14ac:dyDescent="0.25">
      <c r="A509" s="12">
        <v>1983</v>
      </c>
      <c r="B509" s="13" t="s">
        <v>1014</v>
      </c>
      <c r="C509" s="14" t="s">
        <v>1015</v>
      </c>
      <c r="D509" s="15" t="s">
        <v>25</v>
      </c>
      <c r="E509" s="19">
        <v>4</v>
      </c>
      <c r="F509" s="17">
        <v>920.44</v>
      </c>
      <c r="G509" s="17">
        <v>310.64999999999998</v>
      </c>
      <c r="H509" s="17">
        <f t="shared" ref="H509:H516" si="129">TRUNC((G509+F509),2)</f>
        <v>1231.0899999999999</v>
      </c>
      <c r="I509" s="18">
        <f t="shared" ref="I509:I516" si="130">TRUNC((H509*$K$802),2)</f>
        <v>323.02999999999997</v>
      </c>
      <c r="J509" s="18">
        <f t="shared" ref="J509:J516" si="131">TRUNC((H509+I509)*$K$803,2)</f>
        <v>0</v>
      </c>
      <c r="K509" s="18">
        <f t="shared" ref="K509:K516" si="132">TRUNC((H509*(1+$K$802))-(H509*(1+$K$802)*$K$803),2)</f>
        <v>1554.12</v>
      </c>
      <c r="L509" s="15">
        <f t="shared" ref="L509:L516" si="133">TRUNC(K509*E509,2)</f>
        <v>6216.48</v>
      </c>
    </row>
    <row r="510" spans="1:12" ht="39.6" x14ac:dyDescent="0.25">
      <c r="A510" s="12">
        <v>1984</v>
      </c>
      <c r="B510" s="13" t="s">
        <v>1016</v>
      </c>
      <c r="C510" s="14" t="s">
        <v>1017</v>
      </c>
      <c r="D510" s="15" t="s">
        <v>46</v>
      </c>
      <c r="E510" s="19">
        <v>4000</v>
      </c>
      <c r="F510" s="17">
        <v>8.76</v>
      </c>
      <c r="G510" s="17">
        <v>0.21</v>
      </c>
      <c r="H510" s="17">
        <f t="shared" si="129"/>
        <v>8.9700000000000006</v>
      </c>
      <c r="I510" s="18">
        <f t="shared" si="130"/>
        <v>2.35</v>
      </c>
      <c r="J510" s="18">
        <f t="shared" si="131"/>
        <v>0</v>
      </c>
      <c r="K510" s="18">
        <f t="shared" si="132"/>
        <v>11.32</v>
      </c>
      <c r="L510" s="15">
        <f t="shared" si="133"/>
        <v>45280</v>
      </c>
    </row>
    <row r="511" spans="1:12" ht="39.6" x14ac:dyDescent="0.25">
      <c r="A511" s="12">
        <v>1985</v>
      </c>
      <c r="B511" s="13" t="s">
        <v>1018</v>
      </c>
      <c r="C511" s="14" t="s">
        <v>1019</v>
      </c>
      <c r="D511" s="15" t="s">
        <v>25</v>
      </c>
      <c r="E511" s="19">
        <v>30</v>
      </c>
      <c r="F511" s="17">
        <v>27.27</v>
      </c>
      <c r="G511" s="17">
        <v>23.99</v>
      </c>
      <c r="H511" s="17">
        <f t="shared" si="129"/>
        <v>51.26</v>
      </c>
      <c r="I511" s="18">
        <f t="shared" si="130"/>
        <v>13.45</v>
      </c>
      <c r="J511" s="18">
        <f t="shared" si="131"/>
        <v>0</v>
      </c>
      <c r="K511" s="18">
        <f t="shared" si="132"/>
        <v>64.709999999999994</v>
      </c>
      <c r="L511" s="15">
        <f t="shared" si="133"/>
        <v>1941.3</v>
      </c>
    </row>
    <row r="512" spans="1:12" ht="26.4" x14ac:dyDescent="0.25">
      <c r="A512" s="12">
        <v>1986</v>
      </c>
      <c r="B512" s="13" t="s">
        <v>1020</v>
      </c>
      <c r="C512" s="14" t="s">
        <v>1021</v>
      </c>
      <c r="D512" s="15" t="s">
        <v>25</v>
      </c>
      <c r="E512" s="19">
        <v>100</v>
      </c>
      <c r="F512" s="17">
        <v>56.45</v>
      </c>
      <c r="G512" s="17">
        <v>0</v>
      </c>
      <c r="H512" s="17">
        <f t="shared" si="129"/>
        <v>56.45</v>
      </c>
      <c r="I512" s="18">
        <f t="shared" si="130"/>
        <v>14.81</v>
      </c>
      <c r="J512" s="18">
        <f t="shared" si="131"/>
        <v>0</v>
      </c>
      <c r="K512" s="18">
        <f t="shared" si="132"/>
        <v>71.260000000000005</v>
      </c>
      <c r="L512" s="15">
        <f t="shared" si="133"/>
        <v>7126</v>
      </c>
    </row>
    <row r="513" spans="1:12" ht="39.6" x14ac:dyDescent="0.25">
      <c r="A513" s="12">
        <v>1987</v>
      </c>
      <c r="B513" s="13" t="s">
        <v>1022</v>
      </c>
      <c r="C513" s="14" t="s">
        <v>1023</v>
      </c>
      <c r="D513" s="15" t="s">
        <v>25</v>
      </c>
      <c r="E513" s="16">
        <v>4</v>
      </c>
      <c r="F513" s="17">
        <v>84.3</v>
      </c>
      <c r="G513" s="17">
        <v>250.5</v>
      </c>
      <c r="H513" s="17">
        <f t="shared" si="129"/>
        <v>334.8</v>
      </c>
      <c r="I513" s="18">
        <f t="shared" si="130"/>
        <v>87.85</v>
      </c>
      <c r="J513" s="18">
        <f t="shared" si="131"/>
        <v>0</v>
      </c>
      <c r="K513" s="18">
        <f t="shared" si="132"/>
        <v>422.65</v>
      </c>
      <c r="L513" s="15">
        <f t="shared" si="133"/>
        <v>1690.6</v>
      </c>
    </row>
    <row r="514" spans="1:12" ht="39.6" x14ac:dyDescent="0.25">
      <c r="A514" s="12">
        <v>1988</v>
      </c>
      <c r="B514" s="13" t="s">
        <v>1024</v>
      </c>
      <c r="C514" s="14" t="s">
        <v>1025</v>
      </c>
      <c r="D514" s="15" t="s">
        <v>25</v>
      </c>
      <c r="E514" s="19">
        <v>2</v>
      </c>
      <c r="F514" s="17">
        <v>712.89</v>
      </c>
      <c r="G514" s="17">
        <v>51.6</v>
      </c>
      <c r="H514" s="17">
        <f t="shared" si="129"/>
        <v>764.49</v>
      </c>
      <c r="I514" s="18">
        <f t="shared" si="130"/>
        <v>200.6</v>
      </c>
      <c r="J514" s="18">
        <f t="shared" si="131"/>
        <v>0</v>
      </c>
      <c r="K514" s="18">
        <f t="shared" si="132"/>
        <v>965.09</v>
      </c>
      <c r="L514" s="15">
        <f t="shared" si="133"/>
        <v>1930.18</v>
      </c>
    </row>
    <row r="515" spans="1:12" ht="39.6" x14ac:dyDescent="0.25">
      <c r="A515" s="12">
        <v>1989</v>
      </c>
      <c r="B515" s="13" t="s">
        <v>1026</v>
      </c>
      <c r="C515" s="14" t="s">
        <v>1027</v>
      </c>
      <c r="D515" s="15" t="s">
        <v>25</v>
      </c>
      <c r="E515" s="19">
        <v>200</v>
      </c>
      <c r="F515" s="17">
        <v>47.59</v>
      </c>
      <c r="G515" s="17">
        <v>33.630000000000003</v>
      </c>
      <c r="H515" s="17">
        <f t="shared" si="129"/>
        <v>81.22</v>
      </c>
      <c r="I515" s="18">
        <f t="shared" si="130"/>
        <v>21.31</v>
      </c>
      <c r="J515" s="18">
        <f t="shared" si="131"/>
        <v>0</v>
      </c>
      <c r="K515" s="18">
        <f t="shared" si="132"/>
        <v>102.53</v>
      </c>
      <c r="L515" s="15">
        <f t="shared" si="133"/>
        <v>20506</v>
      </c>
    </row>
    <row r="516" spans="1:12" ht="39.6" x14ac:dyDescent="0.25">
      <c r="A516" s="12">
        <v>1990</v>
      </c>
      <c r="B516" s="13" t="s">
        <v>1028</v>
      </c>
      <c r="C516" s="14" t="s">
        <v>1029</v>
      </c>
      <c r="D516" s="15" t="s">
        <v>25</v>
      </c>
      <c r="E516" s="19">
        <v>150</v>
      </c>
      <c r="F516" s="17">
        <v>94.14</v>
      </c>
      <c r="G516" s="17">
        <v>31.38</v>
      </c>
      <c r="H516" s="17">
        <f t="shared" si="129"/>
        <v>125.52</v>
      </c>
      <c r="I516" s="18">
        <f t="shared" si="130"/>
        <v>32.93</v>
      </c>
      <c r="J516" s="18">
        <f t="shared" si="131"/>
        <v>0</v>
      </c>
      <c r="K516" s="18">
        <f t="shared" si="132"/>
        <v>158.44999999999999</v>
      </c>
      <c r="L516" s="15">
        <f t="shared" si="133"/>
        <v>23767.5</v>
      </c>
    </row>
    <row r="517" spans="1:12" ht="13.2" x14ac:dyDescent="0.25">
      <c r="A517" s="8"/>
      <c r="B517" s="9"/>
      <c r="C517" s="10" t="s">
        <v>1030</v>
      </c>
      <c r="D517" s="10"/>
      <c r="E517" s="10"/>
      <c r="F517" s="11"/>
      <c r="G517" s="11"/>
      <c r="H517" s="11"/>
      <c r="I517" s="11"/>
      <c r="J517" s="11"/>
      <c r="K517" s="11"/>
      <c r="L517" s="10"/>
    </row>
    <row r="518" spans="1:12" ht="26.4" x14ac:dyDescent="0.25">
      <c r="A518" s="12">
        <v>1991</v>
      </c>
      <c r="B518" s="13" t="s">
        <v>1031</v>
      </c>
      <c r="C518" s="14" t="s">
        <v>1032</v>
      </c>
      <c r="D518" s="15" t="s">
        <v>39</v>
      </c>
      <c r="E518" s="19">
        <v>120</v>
      </c>
      <c r="F518" s="17">
        <v>17.260000000000002</v>
      </c>
      <c r="G518" s="17">
        <v>5.21</v>
      </c>
      <c r="H518" s="17">
        <f t="shared" ref="H518:H528" si="134">TRUNC((G518+F518),2)</f>
        <v>22.47</v>
      </c>
      <c r="I518" s="18">
        <f t="shared" ref="I518:I528" si="135">TRUNC((H518*$K$802),2)</f>
        <v>5.89</v>
      </c>
      <c r="J518" s="18">
        <f t="shared" ref="J518:J528" si="136">TRUNC((H518+I518)*$K$803,2)</f>
        <v>0</v>
      </c>
      <c r="K518" s="18">
        <f t="shared" ref="K518:K528" si="137">TRUNC((H518*(1+$K$802))-(H518*(1+$K$802)*$K$803),2)</f>
        <v>28.36</v>
      </c>
      <c r="L518" s="15">
        <f t="shared" ref="L518:L528" si="138">TRUNC(K518*E518,2)</f>
        <v>3403.2</v>
      </c>
    </row>
    <row r="519" spans="1:12" ht="26.4" x14ac:dyDescent="0.25">
      <c r="A519" s="12">
        <v>1992</v>
      </c>
      <c r="B519" s="13" t="s">
        <v>1033</v>
      </c>
      <c r="C519" s="14" t="s">
        <v>1034</v>
      </c>
      <c r="D519" s="15" t="s">
        <v>39</v>
      </c>
      <c r="E519" s="16">
        <v>600</v>
      </c>
      <c r="F519" s="17">
        <v>7.78</v>
      </c>
      <c r="G519" s="17">
        <v>3.29</v>
      </c>
      <c r="H519" s="17">
        <f t="shared" si="134"/>
        <v>11.07</v>
      </c>
      <c r="I519" s="18">
        <f t="shared" si="135"/>
        <v>2.9</v>
      </c>
      <c r="J519" s="18">
        <f t="shared" si="136"/>
        <v>0</v>
      </c>
      <c r="K519" s="18">
        <f t="shared" si="137"/>
        <v>13.97</v>
      </c>
      <c r="L519" s="15">
        <f t="shared" si="138"/>
        <v>8382</v>
      </c>
    </row>
    <row r="520" spans="1:12" ht="26.4" x14ac:dyDescent="0.25">
      <c r="A520" s="12">
        <v>1993</v>
      </c>
      <c r="B520" s="13" t="s">
        <v>1035</v>
      </c>
      <c r="C520" s="14" t="s">
        <v>1036</v>
      </c>
      <c r="D520" s="15" t="s">
        <v>39</v>
      </c>
      <c r="E520" s="19">
        <v>300</v>
      </c>
      <c r="F520" s="17">
        <v>1.4</v>
      </c>
      <c r="G520" s="17">
        <v>3.33</v>
      </c>
      <c r="H520" s="17">
        <f t="shared" si="134"/>
        <v>4.7300000000000004</v>
      </c>
      <c r="I520" s="18">
        <f t="shared" si="135"/>
        <v>1.24</v>
      </c>
      <c r="J520" s="18">
        <f t="shared" si="136"/>
        <v>0</v>
      </c>
      <c r="K520" s="18">
        <f t="shared" si="137"/>
        <v>5.97</v>
      </c>
      <c r="L520" s="15">
        <f t="shared" si="138"/>
        <v>1791</v>
      </c>
    </row>
    <row r="521" spans="1:12" ht="26.4" x14ac:dyDescent="0.25">
      <c r="A521" s="12">
        <v>1994</v>
      </c>
      <c r="B521" s="13" t="s">
        <v>1037</v>
      </c>
      <c r="C521" s="14" t="s">
        <v>1038</v>
      </c>
      <c r="D521" s="15" t="s">
        <v>39</v>
      </c>
      <c r="E521" s="19">
        <v>200</v>
      </c>
      <c r="F521" s="17">
        <v>1.78</v>
      </c>
      <c r="G521" s="17">
        <v>4.1900000000000004</v>
      </c>
      <c r="H521" s="17">
        <f t="shared" si="134"/>
        <v>5.97</v>
      </c>
      <c r="I521" s="18">
        <f t="shared" si="135"/>
        <v>1.56</v>
      </c>
      <c r="J521" s="18">
        <f t="shared" si="136"/>
        <v>0</v>
      </c>
      <c r="K521" s="18">
        <f t="shared" si="137"/>
        <v>7.53</v>
      </c>
      <c r="L521" s="15">
        <f t="shared" si="138"/>
        <v>1506</v>
      </c>
    </row>
    <row r="522" spans="1:12" ht="39.6" x14ac:dyDescent="0.25">
      <c r="A522" s="12">
        <v>1995</v>
      </c>
      <c r="B522" s="13" t="s">
        <v>1039</v>
      </c>
      <c r="C522" s="14" t="s">
        <v>1040</v>
      </c>
      <c r="D522" s="15" t="s">
        <v>25</v>
      </c>
      <c r="E522" s="19">
        <v>4</v>
      </c>
      <c r="F522" s="17">
        <v>80.040000000000006</v>
      </c>
      <c r="G522" s="17">
        <v>72.98</v>
      </c>
      <c r="H522" s="17">
        <f t="shared" si="134"/>
        <v>153.02000000000001</v>
      </c>
      <c r="I522" s="18">
        <f t="shared" si="135"/>
        <v>40.15</v>
      </c>
      <c r="J522" s="18">
        <f t="shared" si="136"/>
        <v>0</v>
      </c>
      <c r="K522" s="18">
        <f t="shared" si="137"/>
        <v>193.17</v>
      </c>
      <c r="L522" s="15">
        <f t="shared" si="138"/>
        <v>772.68</v>
      </c>
    </row>
    <row r="523" spans="1:12" ht="39.6" x14ac:dyDescent="0.25">
      <c r="A523" s="12">
        <v>1996</v>
      </c>
      <c r="B523" s="13" t="s">
        <v>1041</v>
      </c>
      <c r="C523" s="14" t="s">
        <v>1042</v>
      </c>
      <c r="D523" s="15" t="s">
        <v>25</v>
      </c>
      <c r="E523" s="19">
        <v>4</v>
      </c>
      <c r="F523" s="17">
        <v>132.81</v>
      </c>
      <c r="G523" s="17">
        <v>121.13</v>
      </c>
      <c r="H523" s="17">
        <f t="shared" si="134"/>
        <v>253.94</v>
      </c>
      <c r="I523" s="18">
        <f t="shared" si="135"/>
        <v>66.63</v>
      </c>
      <c r="J523" s="18">
        <f t="shared" si="136"/>
        <v>0</v>
      </c>
      <c r="K523" s="18">
        <f t="shared" si="137"/>
        <v>320.57</v>
      </c>
      <c r="L523" s="15">
        <f t="shared" si="138"/>
        <v>1282.28</v>
      </c>
    </row>
    <row r="524" spans="1:12" ht="39.6" x14ac:dyDescent="0.25">
      <c r="A524" s="12">
        <v>1997</v>
      </c>
      <c r="B524" s="13" t="s">
        <v>1043</v>
      </c>
      <c r="C524" s="14" t="s">
        <v>1044</v>
      </c>
      <c r="D524" s="15" t="s">
        <v>25</v>
      </c>
      <c r="E524" s="19">
        <v>4</v>
      </c>
      <c r="F524" s="17">
        <v>27.77</v>
      </c>
      <c r="G524" s="17">
        <v>66.59</v>
      </c>
      <c r="H524" s="17">
        <f t="shared" si="134"/>
        <v>94.36</v>
      </c>
      <c r="I524" s="18">
        <f t="shared" si="135"/>
        <v>24.76</v>
      </c>
      <c r="J524" s="18">
        <f t="shared" si="136"/>
        <v>0</v>
      </c>
      <c r="K524" s="18">
        <f t="shared" si="137"/>
        <v>119.12</v>
      </c>
      <c r="L524" s="15">
        <f t="shared" si="138"/>
        <v>476.48</v>
      </c>
    </row>
    <row r="525" spans="1:12" ht="39.6" x14ac:dyDescent="0.25">
      <c r="A525" s="12">
        <v>1998</v>
      </c>
      <c r="B525" s="13" t="s">
        <v>1045</v>
      </c>
      <c r="C525" s="14" t="s">
        <v>1046</v>
      </c>
      <c r="D525" s="15" t="s">
        <v>25</v>
      </c>
      <c r="E525" s="19">
        <v>4</v>
      </c>
      <c r="F525" s="17">
        <v>54.52</v>
      </c>
      <c r="G525" s="17">
        <v>130.69999999999999</v>
      </c>
      <c r="H525" s="17">
        <f t="shared" si="134"/>
        <v>185.22</v>
      </c>
      <c r="I525" s="18">
        <f t="shared" si="135"/>
        <v>48.6</v>
      </c>
      <c r="J525" s="18">
        <f t="shared" si="136"/>
        <v>0</v>
      </c>
      <c r="K525" s="18">
        <f t="shared" si="137"/>
        <v>233.82</v>
      </c>
      <c r="L525" s="15">
        <f t="shared" si="138"/>
        <v>935.28</v>
      </c>
    </row>
    <row r="526" spans="1:12" ht="39.6" x14ac:dyDescent="0.25">
      <c r="A526" s="12">
        <v>1999</v>
      </c>
      <c r="B526" s="13" t="s">
        <v>1047</v>
      </c>
      <c r="C526" s="14" t="s">
        <v>1048</v>
      </c>
      <c r="D526" s="15" t="s">
        <v>25</v>
      </c>
      <c r="E526" s="19">
        <v>2</v>
      </c>
      <c r="F526" s="17">
        <v>71.42</v>
      </c>
      <c r="G526" s="17">
        <v>62.49</v>
      </c>
      <c r="H526" s="17">
        <f t="shared" si="134"/>
        <v>133.91</v>
      </c>
      <c r="I526" s="18">
        <f t="shared" si="135"/>
        <v>35.130000000000003</v>
      </c>
      <c r="J526" s="18">
        <f t="shared" si="136"/>
        <v>0</v>
      </c>
      <c r="K526" s="18">
        <f t="shared" si="137"/>
        <v>169.04</v>
      </c>
      <c r="L526" s="15">
        <f t="shared" si="138"/>
        <v>338.08</v>
      </c>
    </row>
    <row r="527" spans="1:12" ht="26.4" x14ac:dyDescent="0.25">
      <c r="A527" s="12">
        <v>2000</v>
      </c>
      <c r="B527" s="13" t="s">
        <v>1049</v>
      </c>
      <c r="C527" s="14" t="s">
        <v>1050</v>
      </c>
      <c r="D527" s="15" t="s">
        <v>50</v>
      </c>
      <c r="E527" s="19">
        <v>8</v>
      </c>
      <c r="F527" s="17">
        <v>110.57</v>
      </c>
      <c r="G527" s="17">
        <v>31.5</v>
      </c>
      <c r="H527" s="17">
        <f t="shared" si="134"/>
        <v>142.07</v>
      </c>
      <c r="I527" s="18">
        <f t="shared" si="135"/>
        <v>37.270000000000003</v>
      </c>
      <c r="J527" s="18">
        <f t="shared" si="136"/>
        <v>0</v>
      </c>
      <c r="K527" s="18">
        <f t="shared" si="137"/>
        <v>179.34</v>
      </c>
      <c r="L527" s="15">
        <f t="shared" si="138"/>
        <v>1434.72</v>
      </c>
    </row>
    <row r="528" spans="1:12" ht="39.6" x14ac:dyDescent="0.25">
      <c r="A528" s="12">
        <v>2001</v>
      </c>
      <c r="B528" s="13" t="s">
        <v>1051</v>
      </c>
      <c r="C528" s="14" t="s">
        <v>1052</v>
      </c>
      <c r="D528" s="15" t="s">
        <v>25</v>
      </c>
      <c r="E528" s="19">
        <v>2</v>
      </c>
      <c r="F528" s="17">
        <v>199.35</v>
      </c>
      <c r="G528" s="17">
        <v>170.25</v>
      </c>
      <c r="H528" s="17">
        <f t="shared" si="134"/>
        <v>369.6</v>
      </c>
      <c r="I528" s="18">
        <f t="shared" si="135"/>
        <v>96.98</v>
      </c>
      <c r="J528" s="18">
        <f t="shared" si="136"/>
        <v>0</v>
      </c>
      <c r="K528" s="18">
        <f t="shared" si="137"/>
        <v>466.58</v>
      </c>
      <c r="L528" s="15">
        <f t="shared" si="138"/>
        <v>933.16</v>
      </c>
    </row>
    <row r="529" spans="1:12" ht="26.4" x14ac:dyDescent="0.25">
      <c r="A529" s="8"/>
      <c r="B529" s="9"/>
      <c r="C529" s="10" t="s">
        <v>1053</v>
      </c>
      <c r="D529" s="10"/>
      <c r="E529" s="10"/>
      <c r="F529" s="11"/>
      <c r="G529" s="11"/>
      <c r="H529" s="11"/>
      <c r="I529" s="11"/>
      <c r="J529" s="11"/>
      <c r="K529" s="11"/>
      <c r="L529" s="10"/>
    </row>
    <row r="530" spans="1:12" ht="26.4" x14ac:dyDescent="0.25">
      <c r="A530" s="12">
        <v>2002</v>
      </c>
      <c r="B530" s="13" t="s">
        <v>1054</v>
      </c>
      <c r="C530" s="14" t="s">
        <v>1055</v>
      </c>
      <c r="D530" s="15" t="s">
        <v>39</v>
      </c>
      <c r="E530" s="27">
        <v>1140</v>
      </c>
      <c r="F530" s="17">
        <v>2.61</v>
      </c>
      <c r="G530" s="17">
        <v>3.16</v>
      </c>
      <c r="H530" s="17">
        <f t="shared" ref="H530:H561" si="139">TRUNC((G530+F530),2)</f>
        <v>5.77</v>
      </c>
      <c r="I530" s="18">
        <f t="shared" ref="I530:I561" si="140">TRUNC((H530*$K$802),2)</f>
        <v>1.51</v>
      </c>
      <c r="J530" s="18">
        <f t="shared" ref="J530:J561" si="141">TRUNC((H530+I530)*$K$803,2)</f>
        <v>0</v>
      </c>
      <c r="K530" s="18">
        <f t="shared" ref="K530:K561" si="142">TRUNC((H530*(1+$K$802))-(H530*(1+$K$802)*$K$803),2)</f>
        <v>7.28</v>
      </c>
      <c r="L530" s="15">
        <f t="shared" ref="L530:L561" si="143">TRUNC(K530*E530,2)</f>
        <v>8299.2000000000007</v>
      </c>
    </row>
    <row r="531" spans="1:12" ht="26.4" x14ac:dyDescent="0.25">
      <c r="A531" s="12">
        <v>2003</v>
      </c>
      <c r="B531" s="13" t="s">
        <v>1056</v>
      </c>
      <c r="C531" s="14" t="s">
        <v>1057</v>
      </c>
      <c r="D531" s="15" t="s">
        <v>39</v>
      </c>
      <c r="E531" s="27">
        <v>2400</v>
      </c>
      <c r="F531" s="17">
        <v>2.2799999999999998</v>
      </c>
      <c r="G531" s="17">
        <v>2.27</v>
      </c>
      <c r="H531" s="17">
        <f t="shared" si="139"/>
        <v>4.55</v>
      </c>
      <c r="I531" s="18">
        <f t="shared" si="140"/>
        <v>1.19</v>
      </c>
      <c r="J531" s="18">
        <f t="shared" si="141"/>
        <v>0</v>
      </c>
      <c r="K531" s="18">
        <f t="shared" si="142"/>
        <v>5.74</v>
      </c>
      <c r="L531" s="15">
        <f t="shared" si="143"/>
        <v>13776</v>
      </c>
    </row>
    <row r="532" spans="1:12" ht="39.6" x14ac:dyDescent="0.25">
      <c r="A532" s="12">
        <v>2004</v>
      </c>
      <c r="B532" s="13" t="s">
        <v>1058</v>
      </c>
      <c r="C532" s="14" t="s">
        <v>1059</v>
      </c>
      <c r="D532" s="15" t="s">
        <v>39</v>
      </c>
      <c r="E532" s="27">
        <v>780</v>
      </c>
      <c r="F532" s="17">
        <v>15.43</v>
      </c>
      <c r="G532" s="17">
        <v>25.38</v>
      </c>
      <c r="H532" s="17">
        <f t="shared" si="139"/>
        <v>40.81</v>
      </c>
      <c r="I532" s="18">
        <f t="shared" si="140"/>
        <v>10.7</v>
      </c>
      <c r="J532" s="18">
        <f t="shared" si="141"/>
        <v>0</v>
      </c>
      <c r="K532" s="18">
        <f t="shared" si="142"/>
        <v>51.51</v>
      </c>
      <c r="L532" s="15">
        <f t="shared" si="143"/>
        <v>40177.800000000003</v>
      </c>
    </row>
    <row r="533" spans="1:12" ht="39.6" x14ac:dyDescent="0.25">
      <c r="A533" s="12">
        <v>2005</v>
      </c>
      <c r="B533" s="13" t="s">
        <v>1060</v>
      </c>
      <c r="C533" s="14" t="s">
        <v>1061</v>
      </c>
      <c r="D533" s="15" t="s">
        <v>39</v>
      </c>
      <c r="E533" s="27">
        <v>1680</v>
      </c>
      <c r="F533" s="17">
        <v>10.53</v>
      </c>
      <c r="G533" s="17">
        <v>12.34</v>
      </c>
      <c r="H533" s="17">
        <f t="shared" si="139"/>
        <v>22.87</v>
      </c>
      <c r="I533" s="18">
        <f t="shared" si="140"/>
        <v>6</v>
      </c>
      <c r="J533" s="18">
        <f t="shared" si="141"/>
        <v>0</v>
      </c>
      <c r="K533" s="18">
        <f t="shared" si="142"/>
        <v>28.87</v>
      </c>
      <c r="L533" s="15">
        <f t="shared" si="143"/>
        <v>48501.599999999999</v>
      </c>
    </row>
    <row r="534" spans="1:12" ht="26.4" x14ac:dyDescent="0.25">
      <c r="A534" s="12">
        <v>2006</v>
      </c>
      <c r="B534" s="13" t="s">
        <v>1062</v>
      </c>
      <c r="C534" s="14" t="s">
        <v>1063</v>
      </c>
      <c r="D534" s="15" t="s">
        <v>39</v>
      </c>
      <c r="E534" s="27">
        <v>1140</v>
      </c>
      <c r="F534" s="17">
        <v>9.1199999999999992</v>
      </c>
      <c r="G534" s="17">
        <v>7.77</v>
      </c>
      <c r="H534" s="17">
        <f t="shared" si="139"/>
        <v>16.89</v>
      </c>
      <c r="I534" s="18">
        <f t="shared" si="140"/>
        <v>4.43</v>
      </c>
      <c r="J534" s="18">
        <f t="shared" si="141"/>
        <v>0</v>
      </c>
      <c r="K534" s="18">
        <f t="shared" si="142"/>
        <v>21.32</v>
      </c>
      <c r="L534" s="15">
        <f t="shared" si="143"/>
        <v>24304.799999999999</v>
      </c>
    </row>
    <row r="535" spans="1:12" ht="66" x14ac:dyDescent="0.25">
      <c r="A535" s="12">
        <v>2007</v>
      </c>
      <c r="B535" s="13" t="s">
        <v>1064</v>
      </c>
      <c r="C535" s="14" t="s">
        <v>1065</v>
      </c>
      <c r="D535" s="15" t="s">
        <v>39</v>
      </c>
      <c r="E535" s="27">
        <v>360</v>
      </c>
      <c r="F535" s="17">
        <v>16.88</v>
      </c>
      <c r="G535" s="17">
        <v>8.5</v>
      </c>
      <c r="H535" s="17">
        <f t="shared" si="139"/>
        <v>25.38</v>
      </c>
      <c r="I535" s="18">
        <f t="shared" si="140"/>
        <v>6.65</v>
      </c>
      <c r="J535" s="18">
        <f t="shared" si="141"/>
        <v>0</v>
      </c>
      <c r="K535" s="18">
        <f t="shared" si="142"/>
        <v>32.03</v>
      </c>
      <c r="L535" s="15">
        <f t="shared" si="143"/>
        <v>11530.8</v>
      </c>
    </row>
    <row r="536" spans="1:12" ht="26.4" x14ac:dyDescent="0.25">
      <c r="A536" s="12">
        <v>2008</v>
      </c>
      <c r="B536" s="13" t="s">
        <v>1066</v>
      </c>
      <c r="C536" s="14" t="s">
        <v>1067</v>
      </c>
      <c r="D536" s="15" t="s">
        <v>39</v>
      </c>
      <c r="E536" s="27">
        <v>2400</v>
      </c>
      <c r="F536" s="17">
        <v>8.3000000000000007</v>
      </c>
      <c r="G536" s="17">
        <v>5.58</v>
      </c>
      <c r="H536" s="17">
        <f t="shared" si="139"/>
        <v>13.88</v>
      </c>
      <c r="I536" s="18">
        <f t="shared" si="140"/>
        <v>3.64</v>
      </c>
      <c r="J536" s="18">
        <f t="shared" si="141"/>
        <v>0</v>
      </c>
      <c r="K536" s="18">
        <f t="shared" si="142"/>
        <v>17.52</v>
      </c>
      <c r="L536" s="15">
        <f t="shared" si="143"/>
        <v>42048</v>
      </c>
    </row>
    <row r="537" spans="1:12" ht="52.8" x14ac:dyDescent="0.25">
      <c r="A537" s="12">
        <v>2009</v>
      </c>
      <c r="B537" s="13" t="s">
        <v>1068</v>
      </c>
      <c r="C537" s="14" t="s">
        <v>1069</v>
      </c>
      <c r="D537" s="15" t="s">
        <v>39</v>
      </c>
      <c r="E537" s="27">
        <v>360</v>
      </c>
      <c r="F537" s="17">
        <v>16.14</v>
      </c>
      <c r="G537" s="17">
        <v>6.52</v>
      </c>
      <c r="H537" s="17">
        <f t="shared" si="139"/>
        <v>22.66</v>
      </c>
      <c r="I537" s="18">
        <f t="shared" si="140"/>
        <v>5.94</v>
      </c>
      <c r="J537" s="18">
        <f t="shared" si="141"/>
        <v>0</v>
      </c>
      <c r="K537" s="18">
        <f t="shared" si="142"/>
        <v>28.6</v>
      </c>
      <c r="L537" s="15">
        <f t="shared" si="143"/>
        <v>10296</v>
      </c>
    </row>
    <row r="538" spans="1:12" ht="26.4" x14ac:dyDescent="0.25">
      <c r="A538" s="12">
        <v>2010</v>
      </c>
      <c r="B538" s="13" t="s">
        <v>1070</v>
      </c>
      <c r="C538" s="14" t="s">
        <v>1071</v>
      </c>
      <c r="D538" s="15" t="s">
        <v>39</v>
      </c>
      <c r="E538" s="27">
        <v>480</v>
      </c>
      <c r="F538" s="17">
        <v>2.48</v>
      </c>
      <c r="G538" s="17">
        <v>2.99</v>
      </c>
      <c r="H538" s="17">
        <f t="shared" si="139"/>
        <v>5.47</v>
      </c>
      <c r="I538" s="18">
        <f t="shared" si="140"/>
        <v>1.43</v>
      </c>
      <c r="J538" s="18">
        <f t="shared" si="141"/>
        <v>0</v>
      </c>
      <c r="K538" s="18">
        <f t="shared" si="142"/>
        <v>6.9</v>
      </c>
      <c r="L538" s="15">
        <f t="shared" si="143"/>
        <v>3312</v>
      </c>
    </row>
    <row r="539" spans="1:12" ht="39.6" x14ac:dyDescent="0.25">
      <c r="A539" s="12">
        <v>2011</v>
      </c>
      <c r="B539" s="13" t="s">
        <v>1072</v>
      </c>
      <c r="C539" s="14" t="s">
        <v>1073</v>
      </c>
      <c r="D539" s="15" t="s">
        <v>39</v>
      </c>
      <c r="E539" s="27">
        <v>3120</v>
      </c>
      <c r="F539" s="17">
        <v>3.15</v>
      </c>
      <c r="G539" s="17">
        <v>1.74</v>
      </c>
      <c r="H539" s="17">
        <f t="shared" si="139"/>
        <v>4.8899999999999997</v>
      </c>
      <c r="I539" s="18">
        <f t="shared" si="140"/>
        <v>1.28</v>
      </c>
      <c r="J539" s="18">
        <f t="shared" si="141"/>
        <v>0</v>
      </c>
      <c r="K539" s="18">
        <f t="shared" si="142"/>
        <v>6.17</v>
      </c>
      <c r="L539" s="15">
        <f t="shared" si="143"/>
        <v>19250.400000000001</v>
      </c>
    </row>
    <row r="540" spans="1:12" ht="26.4" x14ac:dyDescent="0.25">
      <c r="A540" s="12">
        <v>2012</v>
      </c>
      <c r="B540" s="13" t="s">
        <v>1074</v>
      </c>
      <c r="C540" s="14" t="s">
        <v>1075</v>
      </c>
      <c r="D540" s="15" t="s">
        <v>39</v>
      </c>
      <c r="E540" s="27">
        <v>480</v>
      </c>
      <c r="F540" s="17">
        <v>16.21</v>
      </c>
      <c r="G540" s="17">
        <v>21.5</v>
      </c>
      <c r="H540" s="17">
        <f t="shared" si="139"/>
        <v>37.71</v>
      </c>
      <c r="I540" s="18">
        <f t="shared" si="140"/>
        <v>9.89</v>
      </c>
      <c r="J540" s="18">
        <f t="shared" si="141"/>
        <v>0</v>
      </c>
      <c r="K540" s="18">
        <f t="shared" si="142"/>
        <v>47.6</v>
      </c>
      <c r="L540" s="15">
        <f t="shared" si="143"/>
        <v>22848</v>
      </c>
    </row>
    <row r="541" spans="1:12" ht="39.6" x14ac:dyDescent="0.25">
      <c r="A541" s="12">
        <v>2013</v>
      </c>
      <c r="B541" s="13" t="s">
        <v>1076</v>
      </c>
      <c r="C541" s="14" t="s">
        <v>1077</v>
      </c>
      <c r="D541" s="15" t="s">
        <v>39</v>
      </c>
      <c r="E541" s="27">
        <v>1800</v>
      </c>
      <c r="F541" s="17">
        <v>10.86</v>
      </c>
      <c r="G541" s="17">
        <v>13.34</v>
      </c>
      <c r="H541" s="17">
        <f t="shared" si="139"/>
        <v>24.2</v>
      </c>
      <c r="I541" s="18">
        <f t="shared" si="140"/>
        <v>6.35</v>
      </c>
      <c r="J541" s="18">
        <f t="shared" si="141"/>
        <v>0</v>
      </c>
      <c r="K541" s="18">
        <f t="shared" si="142"/>
        <v>30.55</v>
      </c>
      <c r="L541" s="15">
        <f t="shared" si="143"/>
        <v>54990</v>
      </c>
    </row>
    <row r="542" spans="1:12" ht="66" x14ac:dyDescent="0.25">
      <c r="A542" s="12">
        <v>2014</v>
      </c>
      <c r="B542" s="13" t="s">
        <v>1078</v>
      </c>
      <c r="C542" s="14" t="s">
        <v>1079</v>
      </c>
      <c r="D542" s="15" t="s">
        <v>39</v>
      </c>
      <c r="E542" s="27">
        <v>3120</v>
      </c>
      <c r="F542" s="17">
        <v>12.47</v>
      </c>
      <c r="G542" s="17">
        <v>11.2</v>
      </c>
      <c r="H542" s="17">
        <f t="shared" si="139"/>
        <v>23.67</v>
      </c>
      <c r="I542" s="18">
        <f t="shared" si="140"/>
        <v>6.21</v>
      </c>
      <c r="J542" s="18">
        <f t="shared" si="141"/>
        <v>0</v>
      </c>
      <c r="K542" s="18">
        <f t="shared" si="142"/>
        <v>29.88</v>
      </c>
      <c r="L542" s="15">
        <f t="shared" si="143"/>
        <v>93225.600000000006</v>
      </c>
    </row>
    <row r="543" spans="1:12" ht="39.6" x14ac:dyDescent="0.25">
      <c r="A543" s="12">
        <v>2015</v>
      </c>
      <c r="B543" s="13" t="s">
        <v>1080</v>
      </c>
      <c r="C543" s="14" t="s">
        <v>1081</v>
      </c>
      <c r="D543" s="15" t="s">
        <v>39</v>
      </c>
      <c r="E543" s="27">
        <v>1200</v>
      </c>
      <c r="F543" s="17">
        <v>16.41</v>
      </c>
      <c r="G543" s="17">
        <v>4.7</v>
      </c>
      <c r="H543" s="17">
        <f t="shared" si="139"/>
        <v>21.11</v>
      </c>
      <c r="I543" s="18">
        <f t="shared" si="140"/>
        <v>5.53</v>
      </c>
      <c r="J543" s="18">
        <f t="shared" si="141"/>
        <v>0</v>
      </c>
      <c r="K543" s="18">
        <f t="shared" si="142"/>
        <v>26.64</v>
      </c>
      <c r="L543" s="15">
        <f t="shared" si="143"/>
        <v>31968</v>
      </c>
    </row>
    <row r="544" spans="1:12" ht="26.4" x14ac:dyDescent="0.25">
      <c r="A544" s="12">
        <v>2016</v>
      </c>
      <c r="B544" s="13" t="s">
        <v>1082</v>
      </c>
      <c r="C544" s="14" t="s">
        <v>1083</v>
      </c>
      <c r="D544" s="15" t="s">
        <v>39</v>
      </c>
      <c r="E544" s="27">
        <v>2160</v>
      </c>
      <c r="F544" s="17">
        <v>25.9</v>
      </c>
      <c r="G544" s="17">
        <v>5.09</v>
      </c>
      <c r="H544" s="17">
        <f t="shared" si="139"/>
        <v>30.99</v>
      </c>
      <c r="I544" s="18">
        <f t="shared" si="140"/>
        <v>8.1300000000000008</v>
      </c>
      <c r="J544" s="18">
        <f t="shared" si="141"/>
        <v>0</v>
      </c>
      <c r="K544" s="18">
        <f t="shared" si="142"/>
        <v>39.119999999999997</v>
      </c>
      <c r="L544" s="15">
        <f t="shared" si="143"/>
        <v>84499.199999999997</v>
      </c>
    </row>
    <row r="545" spans="1:12" ht="26.4" x14ac:dyDescent="0.25">
      <c r="A545" s="12">
        <v>2017</v>
      </c>
      <c r="B545" s="13" t="s">
        <v>1084</v>
      </c>
      <c r="C545" s="14" t="s">
        <v>1085</v>
      </c>
      <c r="D545" s="15" t="s">
        <v>39</v>
      </c>
      <c r="E545" s="27">
        <v>480</v>
      </c>
      <c r="F545" s="17">
        <v>11.87</v>
      </c>
      <c r="G545" s="17">
        <v>17.22</v>
      </c>
      <c r="H545" s="17">
        <f t="shared" si="139"/>
        <v>29.09</v>
      </c>
      <c r="I545" s="18">
        <f t="shared" si="140"/>
        <v>7.63</v>
      </c>
      <c r="J545" s="18">
        <f t="shared" si="141"/>
        <v>0</v>
      </c>
      <c r="K545" s="18">
        <f t="shared" si="142"/>
        <v>36.72</v>
      </c>
      <c r="L545" s="15">
        <f t="shared" si="143"/>
        <v>17625.599999999999</v>
      </c>
    </row>
    <row r="546" spans="1:12" ht="52.8" x14ac:dyDescent="0.25">
      <c r="A546" s="12">
        <v>2018</v>
      </c>
      <c r="B546" s="13" t="s">
        <v>1086</v>
      </c>
      <c r="C546" s="14" t="s">
        <v>1087</v>
      </c>
      <c r="D546" s="15" t="s">
        <v>39</v>
      </c>
      <c r="E546" s="27">
        <v>2160</v>
      </c>
      <c r="F546" s="17">
        <v>17.79</v>
      </c>
      <c r="G546" s="17">
        <v>21.01</v>
      </c>
      <c r="H546" s="17">
        <f t="shared" si="139"/>
        <v>38.799999999999997</v>
      </c>
      <c r="I546" s="18">
        <f t="shared" si="140"/>
        <v>10.18</v>
      </c>
      <c r="J546" s="18">
        <f t="shared" si="141"/>
        <v>0</v>
      </c>
      <c r="K546" s="18">
        <f t="shared" si="142"/>
        <v>48.98</v>
      </c>
      <c r="L546" s="15">
        <f t="shared" si="143"/>
        <v>105796.8</v>
      </c>
    </row>
    <row r="547" spans="1:12" ht="26.4" x14ac:dyDescent="0.25">
      <c r="A547" s="12">
        <v>2019</v>
      </c>
      <c r="B547" s="13" t="s">
        <v>1088</v>
      </c>
      <c r="C547" s="14" t="s">
        <v>1089</v>
      </c>
      <c r="D547" s="15" t="s">
        <v>39</v>
      </c>
      <c r="E547" s="27">
        <v>240</v>
      </c>
      <c r="F547" s="17">
        <v>1.1299999999999999</v>
      </c>
      <c r="G547" s="17">
        <v>1.49</v>
      </c>
      <c r="H547" s="17">
        <f t="shared" si="139"/>
        <v>2.62</v>
      </c>
      <c r="I547" s="18">
        <f t="shared" si="140"/>
        <v>0.68</v>
      </c>
      <c r="J547" s="18">
        <f t="shared" si="141"/>
        <v>0</v>
      </c>
      <c r="K547" s="18">
        <f t="shared" si="142"/>
        <v>3.3</v>
      </c>
      <c r="L547" s="15">
        <f t="shared" si="143"/>
        <v>792</v>
      </c>
    </row>
    <row r="548" spans="1:12" ht="39.6" x14ac:dyDescent="0.25">
      <c r="A548" s="12">
        <v>2020</v>
      </c>
      <c r="B548" s="13" t="s">
        <v>1090</v>
      </c>
      <c r="C548" s="14" t="s">
        <v>1091</v>
      </c>
      <c r="D548" s="15" t="s">
        <v>39</v>
      </c>
      <c r="E548" s="27">
        <v>120</v>
      </c>
      <c r="F548" s="17">
        <v>15.98</v>
      </c>
      <c r="G548" s="17">
        <v>10.16</v>
      </c>
      <c r="H548" s="17">
        <f t="shared" si="139"/>
        <v>26.14</v>
      </c>
      <c r="I548" s="18">
        <f t="shared" si="140"/>
        <v>6.85</v>
      </c>
      <c r="J548" s="18">
        <f t="shared" si="141"/>
        <v>0</v>
      </c>
      <c r="K548" s="18">
        <f t="shared" si="142"/>
        <v>32.99</v>
      </c>
      <c r="L548" s="15">
        <f t="shared" si="143"/>
        <v>3958.8</v>
      </c>
    </row>
    <row r="549" spans="1:12" ht="39.6" x14ac:dyDescent="0.25">
      <c r="A549" s="12">
        <v>2021</v>
      </c>
      <c r="B549" s="13" t="s">
        <v>1092</v>
      </c>
      <c r="C549" s="14" t="s">
        <v>1093</v>
      </c>
      <c r="D549" s="15" t="s">
        <v>39</v>
      </c>
      <c r="E549" s="27">
        <v>240</v>
      </c>
      <c r="F549" s="17">
        <v>11.61</v>
      </c>
      <c r="G549" s="17">
        <v>13.05</v>
      </c>
      <c r="H549" s="17">
        <f t="shared" si="139"/>
        <v>24.66</v>
      </c>
      <c r="I549" s="18">
        <f t="shared" si="140"/>
        <v>6.47</v>
      </c>
      <c r="J549" s="18">
        <f t="shared" si="141"/>
        <v>0</v>
      </c>
      <c r="K549" s="18">
        <f t="shared" si="142"/>
        <v>31.13</v>
      </c>
      <c r="L549" s="15">
        <f t="shared" si="143"/>
        <v>7471.2</v>
      </c>
    </row>
    <row r="550" spans="1:12" ht="39.6" x14ac:dyDescent="0.25">
      <c r="A550" s="12">
        <v>2022</v>
      </c>
      <c r="B550" s="13" t="s">
        <v>1094</v>
      </c>
      <c r="C550" s="14" t="s">
        <v>1095</v>
      </c>
      <c r="D550" s="15" t="s">
        <v>39</v>
      </c>
      <c r="E550" s="27">
        <v>240</v>
      </c>
      <c r="F550" s="17">
        <v>9.34</v>
      </c>
      <c r="G550" s="17">
        <v>10.52</v>
      </c>
      <c r="H550" s="17">
        <f t="shared" si="139"/>
        <v>19.86</v>
      </c>
      <c r="I550" s="18">
        <f t="shared" si="140"/>
        <v>5.21</v>
      </c>
      <c r="J550" s="18">
        <f t="shared" si="141"/>
        <v>0</v>
      </c>
      <c r="K550" s="18">
        <f t="shared" si="142"/>
        <v>25.07</v>
      </c>
      <c r="L550" s="15">
        <f t="shared" si="143"/>
        <v>6016.8</v>
      </c>
    </row>
    <row r="551" spans="1:12" ht="26.4" x14ac:dyDescent="0.25">
      <c r="A551" s="12">
        <v>2023</v>
      </c>
      <c r="B551" s="13">
        <v>100717</v>
      </c>
      <c r="C551" s="14" t="s">
        <v>1096</v>
      </c>
      <c r="D551" s="15" t="s">
        <v>39</v>
      </c>
      <c r="E551" s="27">
        <v>1800</v>
      </c>
      <c r="F551" s="17">
        <v>4.3099999999999996</v>
      </c>
      <c r="G551" s="17">
        <v>8.26</v>
      </c>
      <c r="H551" s="17">
        <f t="shared" si="139"/>
        <v>12.57</v>
      </c>
      <c r="I551" s="18">
        <f t="shared" si="140"/>
        <v>3.29</v>
      </c>
      <c r="J551" s="18">
        <f t="shared" si="141"/>
        <v>0</v>
      </c>
      <c r="K551" s="18">
        <f t="shared" si="142"/>
        <v>15.86</v>
      </c>
      <c r="L551" s="15">
        <f t="shared" si="143"/>
        <v>28548</v>
      </c>
    </row>
    <row r="552" spans="1:12" ht="39.6" x14ac:dyDescent="0.25">
      <c r="A552" s="12">
        <v>2024</v>
      </c>
      <c r="B552" s="13" t="s">
        <v>1097</v>
      </c>
      <c r="C552" s="14" t="s">
        <v>1098</v>
      </c>
      <c r="D552" s="15" t="s">
        <v>39</v>
      </c>
      <c r="E552" s="27">
        <v>960</v>
      </c>
      <c r="F552" s="17">
        <v>10.01</v>
      </c>
      <c r="G552" s="17">
        <v>10.26</v>
      </c>
      <c r="H552" s="17">
        <f t="shared" si="139"/>
        <v>20.27</v>
      </c>
      <c r="I552" s="18">
        <f t="shared" si="140"/>
        <v>5.31</v>
      </c>
      <c r="J552" s="18">
        <f t="shared" si="141"/>
        <v>0</v>
      </c>
      <c r="K552" s="18">
        <f t="shared" si="142"/>
        <v>25.58</v>
      </c>
      <c r="L552" s="15">
        <f t="shared" si="143"/>
        <v>24556.799999999999</v>
      </c>
    </row>
    <row r="553" spans="1:12" ht="52.8" x14ac:dyDescent="0.25">
      <c r="A553" s="12">
        <v>2025</v>
      </c>
      <c r="B553" s="13" t="s">
        <v>1099</v>
      </c>
      <c r="C553" s="14" t="s">
        <v>1100</v>
      </c>
      <c r="D553" s="15" t="s">
        <v>39</v>
      </c>
      <c r="E553" s="27">
        <v>1800</v>
      </c>
      <c r="F553" s="17">
        <v>11.32</v>
      </c>
      <c r="G553" s="17">
        <v>18.75</v>
      </c>
      <c r="H553" s="17">
        <f t="shared" si="139"/>
        <v>30.07</v>
      </c>
      <c r="I553" s="18">
        <f t="shared" si="140"/>
        <v>7.89</v>
      </c>
      <c r="J553" s="18">
        <f t="shared" si="141"/>
        <v>0</v>
      </c>
      <c r="K553" s="18">
        <f t="shared" si="142"/>
        <v>37.96</v>
      </c>
      <c r="L553" s="15">
        <f t="shared" si="143"/>
        <v>68328</v>
      </c>
    </row>
    <row r="554" spans="1:12" ht="66" x14ac:dyDescent="0.25">
      <c r="A554" s="12">
        <v>2026</v>
      </c>
      <c r="B554" s="13" t="s">
        <v>1101</v>
      </c>
      <c r="C554" s="14" t="s">
        <v>1102</v>
      </c>
      <c r="D554" s="15" t="s">
        <v>39</v>
      </c>
      <c r="E554" s="27">
        <v>1800</v>
      </c>
      <c r="F554" s="17">
        <v>23.66</v>
      </c>
      <c r="G554" s="17">
        <v>37.51</v>
      </c>
      <c r="H554" s="17">
        <f t="shared" si="139"/>
        <v>61.17</v>
      </c>
      <c r="I554" s="18">
        <f t="shared" si="140"/>
        <v>16.05</v>
      </c>
      <c r="J554" s="18">
        <f t="shared" si="141"/>
        <v>0</v>
      </c>
      <c r="K554" s="18">
        <f t="shared" si="142"/>
        <v>77.22</v>
      </c>
      <c r="L554" s="15">
        <f t="shared" si="143"/>
        <v>138996</v>
      </c>
    </row>
    <row r="555" spans="1:12" ht="26.4" x14ac:dyDescent="0.25">
      <c r="A555" s="12">
        <v>2027</v>
      </c>
      <c r="B555" s="13" t="s">
        <v>1103</v>
      </c>
      <c r="C555" s="14" t="s">
        <v>1104</v>
      </c>
      <c r="D555" s="15" t="s">
        <v>39</v>
      </c>
      <c r="E555" s="27">
        <v>1800</v>
      </c>
      <c r="F555" s="17">
        <v>1.22</v>
      </c>
      <c r="G555" s="17">
        <v>3.45</v>
      </c>
      <c r="H555" s="17">
        <f t="shared" si="139"/>
        <v>4.67</v>
      </c>
      <c r="I555" s="18">
        <f t="shared" si="140"/>
        <v>1.22</v>
      </c>
      <c r="J555" s="18">
        <f t="shared" si="141"/>
        <v>0</v>
      </c>
      <c r="K555" s="18">
        <f t="shared" si="142"/>
        <v>5.89</v>
      </c>
      <c r="L555" s="15">
        <f t="shared" si="143"/>
        <v>10602</v>
      </c>
    </row>
    <row r="556" spans="1:12" ht="39.6" x14ac:dyDescent="0.25">
      <c r="A556" s="12">
        <v>2028</v>
      </c>
      <c r="B556" s="13" t="s">
        <v>1105</v>
      </c>
      <c r="C556" s="14" t="s">
        <v>1106</v>
      </c>
      <c r="D556" s="15" t="s">
        <v>39</v>
      </c>
      <c r="E556" s="27">
        <v>1800</v>
      </c>
      <c r="F556" s="17">
        <v>16.12</v>
      </c>
      <c r="G556" s="17">
        <v>13.08</v>
      </c>
      <c r="H556" s="17">
        <f t="shared" si="139"/>
        <v>29.2</v>
      </c>
      <c r="I556" s="18">
        <f t="shared" si="140"/>
        <v>7.66</v>
      </c>
      <c r="J556" s="18">
        <f t="shared" si="141"/>
        <v>0</v>
      </c>
      <c r="K556" s="18">
        <f t="shared" si="142"/>
        <v>36.86</v>
      </c>
      <c r="L556" s="15">
        <f t="shared" si="143"/>
        <v>66348</v>
      </c>
    </row>
    <row r="557" spans="1:12" ht="39.6" x14ac:dyDescent="0.25">
      <c r="A557" s="12">
        <v>2029</v>
      </c>
      <c r="B557" s="13" t="s">
        <v>1107</v>
      </c>
      <c r="C557" s="14" t="s">
        <v>1108</v>
      </c>
      <c r="D557" s="15" t="s">
        <v>39</v>
      </c>
      <c r="E557" s="27">
        <v>120</v>
      </c>
      <c r="F557" s="17">
        <v>53.23</v>
      </c>
      <c r="G557" s="17">
        <v>9.86</v>
      </c>
      <c r="H557" s="17">
        <f t="shared" si="139"/>
        <v>63.09</v>
      </c>
      <c r="I557" s="18">
        <f t="shared" si="140"/>
        <v>16.55</v>
      </c>
      <c r="J557" s="18">
        <f t="shared" si="141"/>
        <v>0</v>
      </c>
      <c r="K557" s="18">
        <f t="shared" si="142"/>
        <v>79.64</v>
      </c>
      <c r="L557" s="15">
        <f t="shared" si="143"/>
        <v>9556.7999999999993</v>
      </c>
    </row>
    <row r="558" spans="1:12" ht="39.6" x14ac:dyDescent="0.25">
      <c r="A558" s="12">
        <v>2030</v>
      </c>
      <c r="B558" s="13" t="s">
        <v>1109</v>
      </c>
      <c r="C558" s="14" t="s">
        <v>1110</v>
      </c>
      <c r="D558" s="15" t="s">
        <v>46</v>
      </c>
      <c r="E558" s="27">
        <v>120</v>
      </c>
      <c r="F558" s="17">
        <v>9.56</v>
      </c>
      <c r="G558" s="17">
        <v>4.6500000000000004</v>
      </c>
      <c r="H558" s="17">
        <f t="shared" si="139"/>
        <v>14.21</v>
      </c>
      <c r="I558" s="18">
        <f t="shared" si="140"/>
        <v>3.72</v>
      </c>
      <c r="J558" s="18">
        <f t="shared" si="141"/>
        <v>0</v>
      </c>
      <c r="K558" s="18">
        <f t="shared" si="142"/>
        <v>17.93</v>
      </c>
      <c r="L558" s="15">
        <f t="shared" si="143"/>
        <v>2151.6</v>
      </c>
    </row>
    <row r="559" spans="1:12" ht="26.4" x14ac:dyDescent="0.25">
      <c r="A559" s="12">
        <v>2031</v>
      </c>
      <c r="B559" s="13" t="s">
        <v>1111</v>
      </c>
      <c r="C559" s="14" t="s">
        <v>1112</v>
      </c>
      <c r="D559" s="15" t="s">
        <v>39</v>
      </c>
      <c r="E559" s="27">
        <v>120</v>
      </c>
      <c r="F559" s="17">
        <v>16.98</v>
      </c>
      <c r="G559" s="17">
        <v>20.32</v>
      </c>
      <c r="H559" s="17">
        <f t="shared" si="139"/>
        <v>37.299999999999997</v>
      </c>
      <c r="I559" s="18">
        <f t="shared" si="140"/>
        <v>9.7799999999999994</v>
      </c>
      <c r="J559" s="18">
        <f t="shared" si="141"/>
        <v>0</v>
      </c>
      <c r="K559" s="18">
        <f t="shared" si="142"/>
        <v>47.08</v>
      </c>
      <c r="L559" s="15">
        <f t="shared" si="143"/>
        <v>5649.6</v>
      </c>
    </row>
    <row r="560" spans="1:12" ht="39.6" x14ac:dyDescent="0.25">
      <c r="A560" s="12">
        <v>2032</v>
      </c>
      <c r="B560" s="13" t="s">
        <v>1113</v>
      </c>
      <c r="C560" s="14" t="s">
        <v>1114</v>
      </c>
      <c r="D560" s="15" t="s">
        <v>46</v>
      </c>
      <c r="E560" s="27">
        <v>180</v>
      </c>
      <c r="F560" s="17">
        <v>2.25</v>
      </c>
      <c r="G560" s="17">
        <v>2.97</v>
      </c>
      <c r="H560" s="17">
        <f t="shared" si="139"/>
        <v>5.22</v>
      </c>
      <c r="I560" s="18">
        <f t="shared" si="140"/>
        <v>1.36</v>
      </c>
      <c r="J560" s="18">
        <f t="shared" si="141"/>
        <v>0</v>
      </c>
      <c r="K560" s="18">
        <f t="shared" si="142"/>
        <v>6.58</v>
      </c>
      <c r="L560" s="15">
        <f t="shared" si="143"/>
        <v>1184.4000000000001</v>
      </c>
    </row>
    <row r="561" spans="1:12" ht="26.4" x14ac:dyDescent="0.25">
      <c r="A561" s="12">
        <v>2033</v>
      </c>
      <c r="B561" s="13" t="s">
        <v>1115</v>
      </c>
      <c r="C561" s="14" t="s">
        <v>1116</v>
      </c>
      <c r="D561" s="15" t="s">
        <v>39</v>
      </c>
      <c r="E561" s="27">
        <v>3000</v>
      </c>
      <c r="F561" s="17">
        <v>3.64</v>
      </c>
      <c r="G561" s="17">
        <v>2.96</v>
      </c>
      <c r="H561" s="17">
        <f t="shared" si="139"/>
        <v>6.6</v>
      </c>
      <c r="I561" s="18">
        <f t="shared" si="140"/>
        <v>1.73</v>
      </c>
      <c r="J561" s="18">
        <f t="shared" si="141"/>
        <v>0</v>
      </c>
      <c r="K561" s="18">
        <f t="shared" si="142"/>
        <v>8.33</v>
      </c>
      <c r="L561" s="15">
        <f t="shared" si="143"/>
        <v>24990</v>
      </c>
    </row>
    <row r="562" spans="1:12" ht="13.2" x14ac:dyDescent="0.25">
      <c r="A562" s="8"/>
      <c r="B562" s="9"/>
      <c r="C562" s="10" t="s">
        <v>1117</v>
      </c>
      <c r="D562" s="10"/>
      <c r="E562" s="10"/>
      <c r="F562" s="11"/>
      <c r="G562" s="11"/>
      <c r="H562" s="11"/>
      <c r="I562" s="11"/>
      <c r="J562" s="11"/>
      <c r="K562" s="11"/>
      <c r="L562" s="10"/>
    </row>
    <row r="563" spans="1:12" ht="39.6" x14ac:dyDescent="0.25">
      <c r="A563" s="12">
        <v>2034</v>
      </c>
      <c r="B563" s="13">
        <v>98555</v>
      </c>
      <c r="C563" s="14" t="s">
        <v>1118</v>
      </c>
      <c r="D563" s="15" t="s">
        <v>39</v>
      </c>
      <c r="E563" s="16">
        <v>200</v>
      </c>
      <c r="F563" s="17">
        <v>19.440000000000001</v>
      </c>
      <c r="G563" s="17">
        <v>19.649999999999999</v>
      </c>
      <c r="H563" s="17">
        <f t="shared" ref="H563:H570" si="144">TRUNC((G563+F563),2)</f>
        <v>39.090000000000003</v>
      </c>
      <c r="I563" s="18">
        <f t="shared" ref="I563:I570" si="145">TRUNC((H563*$K$802),2)</f>
        <v>10.25</v>
      </c>
      <c r="J563" s="18">
        <f t="shared" ref="J563:J570" si="146">TRUNC((H563+I563)*$K$803,2)</f>
        <v>0</v>
      </c>
      <c r="K563" s="18">
        <f t="shared" ref="K563:K570" si="147">TRUNC((H563*(1+$K$802))-(H563*(1+$K$802)*$K$803),2)</f>
        <v>49.34</v>
      </c>
      <c r="L563" s="15">
        <f t="shared" ref="L563:L570" si="148">TRUNC(K563*E563,2)</f>
        <v>9868</v>
      </c>
    </row>
    <row r="564" spans="1:12" ht="39.6" x14ac:dyDescent="0.25">
      <c r="A564" s="12">
        <v>2035</v>
      </c>
      <c r="B564" s="13" t="s">
        <v>1119</v>
      </c>
      <c r="C564" s="14" t="s">
        <v>1120</v>
      </c>
      <c r="D564" s="15" t="s">
        <v>39</v>
      </c>
      <c r="E564" s="16">
        <v>500</v>
      </c>
      <c r="F564" s="17">
        <v>25.19</v>
      </c>
      <c r="G564" s="17">
        <v>34.19</v>
      </c>
      <c r="H564" s="17">
        <f t="shared" si="144"/>
        <v>59.38</v>
      </c>
      <c r="I564" s="18">
        <f t="shared" si="145"/>
        <v>15.58</v>
      </c>
      <c r="J564" s="18">
        <f t="shared" si="146"/>
        <v>0</v>
      </c>
      <c r="K564" s="18">
        <f t="shared" si="147"/>
        <v>74.959999999999994</v>
      </c>
      <c r="L564" s="15">
        <f t="shared" si="148"/>
        <v>37480</v>
      </c>
    </row>
    <row r="565" spans="1:12" ht="52.8" x14ac:dyDescent="0.25">
      <c r="A565" s="12">
        <v>2036</v>
      </c>
      <c r="B565" s="13" t="s">
        <v>1121</v>
      </c>
      <c r="C565" s="14" t="s">
        <v>1122</v>
      </c>
      <c r="D565" s="15" t="s">
        <v>25</v>
      </c>
      <c r="E565" s="19">
        <v>5</v>
      </c>
      <c r="F565" s="17">
        <v>7.01</v>
      </c>
      <c r="G565" s="17">
        <v>4.42</v>
      </c>
      <c r="H565" s="17">
        <f t="shared" si="144"/>
        <v>11.43</v>
      </c>
      <c r="I565" s="18">
        <f t="shared" si="145"/>
        <v>2.99</v>
      </c>
      <c r="J565" s="18">
        <f t="shared" si="146"/>
        <v>0</v>
      </c>
      <c r="K565" s="18">
        <f t="shared" si="147"/>
        <v>14.42</v>
      </c>
      <c r="L565" s="15">
        <f t="shared" si="148"/>
        <v>72.099999999999994</v>
      </c>
    </row>
    <row r="566" spans="1:12" ht="52.8" x14ac:dyDescent="0.25">
      <c r="A566" s="12">
        <v>2037</v>
      </c>
      <c r="B566" s="13" t="s">
        <v>1123</v>
      </c>
      <c r="C566" s="14" t="s">
        <v>1124</v>
      </c>
      <c r="D566" s="15" t="s">
        <v>39</v>
      </c>
      <c r="E566" s="16">
        <v>30</v>
      </c>
      <c r="F566" s="17">
        <v>38.36</v>
      </c>
      <c r="G566" s="17">
        <v>32.15</v>
      </c>
      <c r="H566" s="17">
        <f t="shared" si="144"/>
        <v>70.510000000000005</v>
      </c>
      <c r="I566" s="18">
        <f t="shared" si="145"/>
        <v>18.5</v>
      </c>
      <c r="J566" s="18">
        <f t="shared" si="146"/>
        <v>0</v>
      </c>
      <c r="K566" s="18">
        <f t="shared" si="147"/>
        <v>89.01</v>
      </c>
      <c r="L566" s="15">
        <f t="shared" si="148"/>
        <v>2670.3</v>
      </c>
    </row>
    <row r="567" spans="1:12" ht="39.6" x14ac:dyDescent="0.25">
      <c r="A567" s="12">
        <v>2038</v>
      </c>
      <c r="B567" s="13" t="s">
        <v>1125</v>
      </c>
      <c r="C567" s="14" t="s">
        <v>1126</v>
      </c>
      <c r="D567" s="15" t="s">
        <v>39</v>
      </c>
      <c r="E567" s="19">
        <v>70</v>
      </c>
      <c r="F567" s="17">
        <v>105.75</v>
      </c>
      <c r="G567" s="17">
        <v>30.33</v>
      </c>
      <c r="H567" s="17">
        <f t="shared" si="144"/>
        <v>136.08000000000001</v>
      </c>
      <c r="I567" s="18">
        <f t="shared" si="145"/>
        <v>35.700000000000003</v>
      </c>
      <c r="J567" s="18">
        <f t="shared" si="146"/>
        <v>0</v>
      </c>
      <c r="K567" s="18">
        <f t="shared" si="147"/>
        <v>171.78</v>
      </c>
      <c r="L567" s="15">
        <f t="shared" si="148"/>
        <v>12024.6</v>
      </c>
    </row>
    <row r="568" spans="1:12" ht="39.6" x14ac:dyDescent="0.25">
      <c r="A568" s="12">
        <v>2039</v>
      </c>
      <c r="B568" s="13" t="s">
        <v>1127</v>
      </c>
      <c r="C568" s="14" t="s">
        <v>1128</v>
      </c>
      <c r="D568" s="15" t="s">
        <v>39</v>
      </c>
      <c r="E568" s="19">
        <v>70</v>
      </c>
      <c r="F568" s="17">
        <v>31.18</v>
      </c>
      <c r="G568" s="17">
        <v>30.34</v>
      </c>
      <c r="H568" s="17">
        <f t="shared" si="144"/>
        <v>61.52</v>
      </c>
      <c r="I568" s="18">
        <f t="shared" si="145"/>
        <v>16.14</v>
      </c>
      <c r="J568" s="18">
        <f t="shared" si="146"/>
        <v>0</v>
      </c>
      <c r="K568" s="18">
        <f t="shared" si="147"/>
        <v>77.66</v>
      </c>
      <c r="L568" s="15">
        <f t="shared" si="148"/>
        <v>5436.2</v>
      </c>
    </row>
    <row r="569" spans="1:12" ht="39.6" x14ac:dyDescent="0.25">
      <c r="A569" s="12">
        <v>2040</v>
      </c>
      <c r="B569" s="13" t="s">
        <v>1129</v>
      </c>
      <c r="C569" s="14" t="s">
        <v>1130</v>
      </c>
      <c r="D569" s="15" t="s">
        <v>39</v>
      </c>
      <c r="E569" s="19">
        <v>50</v>
      </c>
      <c r="F569" s="17">
        <v>44.46</v>
      </c>
      <c r="G569" s="17">
        <v>32.33</v>
      </c>
      <c r="H569" s="17">
        <f t="shared" si="144"/>
        <v>76.790000000000006</v>
      </c>
      <c r="I569" s="18">
        <f t="shared" si="145"/>
        <v>20.14</v>
      </c>
      <c r="J569" s="18">
        <f t="shared" si="146"/>
        <v>0</v>
      </c>
      <c r="K569" s="18">
        <f t="shared" si="147"/>
        <v>96.93</v>
      </c>
      <c r="L569" s="15">
        <f t="shared" si="148"/>
        <v>4846.5</v>
      </c>
    </row>
    <row r="570" spans="1:12" ht="26.4" x14ac:dyDescent="0.25">
      <c r="A570" s="12">
        <v>2041</v>
      </c>
      <c r="B570" s="13" t="s">
        <v>1131</v>
      </c>
      <c r="C570" s="14" t="s">
        <v>1132</v>
      </c>
      <c r="D570" s="15" t="s">
        <v>39</v>
      </c>
      <c r="E570" s="16">
        <v>100</v>
      </c>
      <c r="F570" s="17">
        <v>30.65</v>
      </c>
      <c r="G570" s="17">
        <v>13.98</v>
      </c>
      <c r="H570" s="17">
        <f t="shared" si="144"/>
        <v>44.63</v>
      </c>
      <c r="I570" s="18">
        <f t="shared" si="145"/>
        <v>11.71</v>
      </c>
      <c r="J570" s="18">
        <f t="shared" si="146"/>
        <v>0</v>
      </c>
      <c r="K570" s="18">
        <f t="shared" si="147"/>
        <v>56.34</v>
      </c>
      <c r="L570" s="15">
        <f t="shared" si="148"/>
        <v>5634</v>
      </c>
    </row>
    <row r="571" spans="1:12" ht="13.2" x14ac:dyDescent="0.25">
      <c r="A571" s="8"/>
      <c r="B571" s="9"/>
      <c r="C571" s="10" t="s">
        <v>1133</v>
      </c>
      <c r="D571" s="10"/>
      <c r="E571" s="10"/>
      <c r="F571" s="11"/>
      <c r="G571" s="11"/>
      <c r="H571" s="11"/>
      <c r="I571" s="11"/>
      <c r="J571" s="11"/>
      <c r="K571" s="11"/>
      <c r="L571" s="10"/>
    </row>
    <row r="572" spans="1:12" ht="52.8" x14ac:dyDescent="0.25">
      <c r="A572" s="12">
        <v>2042</v>
      </c>
      <c r="B572" s="13" t="s">
        <v>1134</v>
      </c>
      <c r="C572" s="14" t="s">
        <v>1135</v>
      </c>
      <c r="D572" s="15" t="s">
        <v>25</v>
      </c>
      <c r="E572" s="19">
        <v>2</v>
      </c>
      <c r="F572" s="17">
        <v>1553.73</v>
      </c>
      <c r="G572" s="17">
        <v>544.51</v>
      </c>
      <c r="H572" s="17">
        <f t="shared" ref="H572:H586" si="149">TRUNC((G572+F572),2)</f>
        <v>2098.2399999999998</v>
      </c>
      <c r="I572" s="18">
        <f t="shared" ref="I572:I586" si="150">TRUNC((H572*$K$802),2)</f>
        <v>550.57000000000005</v>
      </c>
      <c r="J572" s="18">
        <f t="shared" ref="J572:J586" si="151">TRUNC((H572+I572)*$K$803,2)</f>
        <v>0</v>
      </c>
      <c r="K572" s="18">
        <f t="shared" ref="K572:K586" si="152">TRUNC((H572*(1+$K$802))-(H572*(1+$K$802)*$K$803),2)</f>
        <v>2648.81</v>
      </c>
      <c r="L572" s="15">
        <f t="shared" ref="L572:L586" si="153">TRUNC(K572*E572,2)</f>
        <v>5297.62</v>
      </c>
    </row>
    <row r="573" spans="1:12" ht="39.6" x14ac:dyDescent="0.25">
      <c r="A573" s="12">
        <v>2043</v>
      </c>
      <c r="B573" s="13" t="s">
        <v>1136</v>
      </c>
      <c r="C573" s="14" t="s">
        <v>1137</v>
      </c>
      <c r="D573" s="15" t="s">
        <v>25</v>
      </c>
      <c r="E573" s="19">
        <v>3</v>
      </c>
      <c r="F573" s="17">
        <v>700</v>
      </c>
      <c r="G573" s="17">
        <v>0</v>
      </c>
      <c r="H573" s="17">
        <f t="shared" si="149"/>
        <v>700</v>
      </c>
      <c r="I573" s="18">
        <f t="shared" si="150"/>
        <v>183.68</v>
      </c>
      <c r="J573" s="18">
        <f t="shared" si="151"/>
        <v>0</v>
      </c>
      <c r="K573" s="18">
        <f t="shared" si="152"/>
        <v>883.68</v>
      </c>
      <c r="L573" s="15">
        <f t="shared" si="153"/>
        <v>2651.04</v>
      </c>
    </row>
    <row r="574" spans="1:12" ht="66" x14ac:dyDescent="0.25">
      <c r="A574" s="12">
        <v>2044</v>
      </c>
      <c r="B574" s="13" t="s">
        <v>1138</v>
      </c>
      <c r="C574" s="14" t="s">
        <v>1139</v>
      </c>
      <c r="D574" s="15" t="s">
        <v>25</v>
      </c>
      <c r="E574" s="19">
        <v>3</v>
      </c>
      <c r="F574" s="17">
        <v>29.03</v>
      </c>
      <c r="G574" s="17">
        <v>0</v>
      </c>
      <c r="H574" s="17">
        <f t="shared" si="149"/>
        <v>29.03</v>
      </c>
      <c r="I574" s="18">
        <f t="shared" si="150"/>
        <v>7.61</v>
      </c>
      <c r="J574" s="18">
        <f t="shared" si="151"/>
        <v>0</v>
      </c>
      <c r="K574" s="18">
        <f t="shared" si="152"/>
        <v>36.64</v>
      </c>
      <c r="L574" s="15">
        <f t="shared" si="153"/>
        <v>109.92</v>
      </c>
    </row>
    <row r="575" spans="1:12" ht="39.6" x14ac:dyDescent="0.25">
      <c r="A575" s="12">
        <v>2045</v>
      </c>
      <c r="B575" s="13" t="s">
        <v>1140</v>
      </c>
      <c r="C575" s="14" t="s">
        <v>1141</v>
      </c>
      <c r="D575" s="15" t="s">
        <v>39</v>
      </c>
      <c r="E575" s="19">
        <v>3</v>
      </c>
      <c r="F575" s="17">
        <v>402.14</v>
      </c>
      <c r="G575" s="17">
        <v>102.15</v>
      </c>
      <c r="H575" s="17">
        <f t="shared" si="149"/>
        <v>504.29</v>
      </c>
      <c r="I575" s="18">
        <f t="shared" si="150"/>
        <v>132.32</v>
      </c>
      <c r="J575" s="18">
        <f t="shared" si="151"/>
        <v>0</v>
      </c>
      <c r="K575" s="18">
        <f t="shared" si="152"/>
        <v>636.61</v>
      </c>
      <c r="L575" s="15">
        <f t="shared" si="153"/>
        <v>1909.83</v>
      </c>
    </row>
    <row r="576" spans="1:12" ht="66" x14ac:dyDescent="0.25">
      <c r="A576" s="12">
        <v>2046</v>
      </c>
      <c r="B576" s="13" t="s">
        <v>1142</v>
      </c>
      <c r="C576" s="14" t="s">
        <v>1143</v>
      </c>
      <c r="D576" s="15" t="s">
        <v>25</v>
      </c>
      <c r="E576" s="19">
        <v>4</v>
      </c>
      <c r="F576" s="17">
        <v>161.88</v>
      </c>
      <c r="G576" s="17">
        <v>31.08</v>
      </c>
      <c r="H576" s="17">
        <f t="shared" si="149"/>
        <v>192.96</v>
      </c>
      <c r="I576" s="18">
        <f t="shared" si="150"/>
        <v>50.63</v>
      </c>
      <c r="J576" s="18">
        <f t="shared" si="151"/>
        <v>0</v>
      </c>
      <c r="K576" s="18">
        <f t="shared" si="152"/>
        <v>243.59</v>
      </c>
      <c r="L576" s="15">
        <f t="shared" si="153"/>
        <v>974.36</v>
      </c>
    </row>
    <row r="577" spans="1:12" ht="26.4" x14ac:dyDescent="0.25">
      <c r="A577" s="12">
        <v>2047</v>
      </c>
      <c r="B577" s="13" t="s">
        <v>1144</v>
      </c>
      <c r="C577" s="14" t="s">
        <v>1145</v>
      </c>
      <c r="D577" s="15" t="s">
        <v>25</v>
      </c>
      <c r="E577" s="19">
        <v>4</v>
      </c>
      <c r="F577" s="17">
        <v>42.91</v>
      </c>
      <c r="G577" s="17">
        <v>5.4</v>
      </c>
      <c r="H577" s="17">
        <f t="shared" si="149"/>
        <v>48.31</v>
      </c>
      <c r="I577" s="18">
        <f t="shared" si="150"/>
        <v>12.67</v>
      </c>
      <c r="J577" s="18">
        <f t="shared" si="151"/>
        <v>0</v>
      </c>
      <c r="K577" s="18">
        <f t="shared" si="152"/>
        <v>60.98</v>
      </c>
      <c r="L577" s="15">
        <f t="shared" si="153"/>
        <v>243.92</v>
      </c>
    </row>
    <row r="578" spans="1:12" ht="26.4" x14ac:dyDescent="0.25">
      <c r="A578" s="12">
        <v>2048</v>
      </c>
      <c r="B578" s="13" t="s">
        <v>1146</v>
      </c>
      <c r="C578" s="14" t="s">
        <v>1147</v>
      </c>
      <c r="D578" s="15" t="s">
        <v>25</v>
      </c>
      <c r="E578" s="19">
        <v>4</v>
      </c>
      <c r="F578" s="17">
        <v>61.1</v>
      </c>
      <c r="G578" s="17">
        <v>13.09</v>
      </c>
      <c r="H578" s="17">
        <f t="shared" si="149"/>
        <v>74.19</v>
      </c>
      <c r="I578" s="18">
        <f t="shared" si="150"/>
        <v>19.46</v>
      </c>
      <c r="J578" s="18">
        <f t="shared" si="151"/>
        <v>0</v>
      </c>
      <c r="K578" s="18">
        <f t="shared" si="152"/>
        <v>93.65</v>
      </c>
      <c r="L578" s="15">
        <f t="shared" si="153"/>
        <v>374.6</v>
      </c>
    </row>
    <row r="579" spans="1:12" ht="26.4" x14ac:dyDescent="0.25">
      <c r="A579" s="12">
        <v>2049</v>
      </c>
      <c r="B579" s="13" t="s">
        <v>1148</v>
      </c>
      <c r="C579" s="14" t="s">
        <v>1149</v>
      </c>
      <c r="D579" s="15" t="s">
        <v>25</v>
      </c>
      <c r="E579" s="19">
        <v>4</v>
      </c>
      <c r="F579" s="17">
        <v>46.38</v>
      </c>
      <c r="G579" s="17">
        <v>3.33</v>
      </c>
      <c r="H579" s="17">
        <f t="shared" si="149"/>
        <v>49.71</v>
      </c>
      <c r="I579" s="18">
        <f t="shared" si="150"/>
        <v>13.04</v>
      </c>
      <c r="J579" s="18">
        <f t="shared" si="151"/>
        <v>0</v>
      </c>
      <c r="K579" s="18">
        <f t="shared" si="152"/>
        <v>62.75</v>
      </c>
      <c r="L579" s="15">
        <f t="shared" si="153"/>
        <v>251</v>
      </c>
    </row>
    <row r="580" spans="1:12" ht="39.6" x14ac:dyDescent="0.25">
      <c r="A580" s="12">
        <v>2050</v>
      </c>
      <c r="B580" s="13" t="s">
        <v>1150</v>
      </c>
      <c r="C580" s="14" t="s">
        <v>1151</v>
      </c>
      <c r="D580" s="15" t="s">
        <v>25</v>
      </c>
      <c r="E580" s="19">
        <v>4</v>
      </c>
      <c r="F580" s="17">
        <v>29.77</v>
      </c>
      <c r="G580" s="17">
        <v>3.33</v>
      </c>
      <c r="H580" s="17">
        <f t="shared" si="149"/>
        <v>33.1</v>
      </c>
      <c r="I580" s="18">
        <f t="shared" si="150"/>
        <v>8.68</v>
      </c>
      <c r="J580" s="18">
        <f t="shared" si="151"/>
        <v>0</v>
      </c>
      <c r="K580" s="18">
        <f t="shared" si="152"/>
        <v>41.78</v>
      </c>
      <c r="L580" s="15">
        <f t="shared" si="153"/>
        <v>167.12</v>
      </c>
    </row>
    <row r="581" spans="1:12" ht="39.6" x14ac:dyDescent="0.25">
      <c r="A581" s="12">
        <v>2051</v>
      </c>
      <c r="B581" s="13" t="s">
        <v>1152</v>
      </c>
      <c r="C581" s="14" t="s">
        <v>1153</v>
      </c>
      <c r="D581" s="15" t="s">
        <v>25</v>
      </c>
      <c r="E581" s="19">
        <v>4</v>
      </c>
      <c r="F581" s="17">
        <v>25.48</v>
      </c>
      <c r="G581" s="17">
        <v>4.16</v>
      </c>
      <c r="H581" s="17">
        <f t="shared" si="149"/>
        <v>29.64</v>
      </c>
      <c r="I581" s="18">
        <f t="shared" si="150"/>
        <v>7.77</v>
      </c>
      <c r="J581" s="18">
        <f t="shared" si="151"/>
        <v>0</v>
      </c>
      <c r="K581" s="18">
        <f t="shared" si="152"/>
        <v>37.409999999999997</v>
      </c>
      <c r="L581" s="15">
        <f t="shared" si="153"/>
        <v>149.63999999999999</v>
      </c>
    </row>
    <row r="582" spans="1:12" ht="52.8" x14ac:dyDescent="0.25">
      <c r="A582" s="12">
        <v>2052</v>
      </c>
      <c r="B582" s="13" t="s">
        <v>1154</v>
      </c>
      <c r="C582" s="14" t="s">
        <v>1155</v>
      </c>
      <c r="D582" s="15" t="s">
        <v>25</v>
      </c>
      <c r="E582" s="19">
        <v>4</v>
      </c>
      <c r="F582" s="17">
        <v>37.049999999999997</v>
      </c>
      <c r="G582" s="17">
        <v>0.83</v>
      </c>
      <c r="H582" s="17">
        <f t="shared" si="149"/>
        <v>37.880000000000003</v>
      </c>
      <c r="I582" s="18">
        <f t="shared" si="150"/>
        <v>9.93</v>
      </c>
      <c r="J582" s="18">
        <f t="shared" si="151"/>
        <v>0</v>
      </c>
      <c r="K582" s="18">
        <f t="shared" si="152"/>
        <v>47.81</v>
      </c>
      <c r="L582" s="15">
        <f t="shared" si="153"/>
        <v>191.24</v>
      </c>
    </row>
    <row r="583" spans="1:12" ht="52.8" x14ac:dyDescent="0.25">
      <c r="A583" s="12">
        <v>2053</v>
      </c>
      <c r="B583" s="13" t="s">
        <v>1156</v>
      </c>
      <c r="C583" s="14" t="s">
        <v>1157</v>
      </c>
      <c r="D583" s="15" t="s">
        <v>46</v>
      </c>
      <c r="E583" s="16">
        <v>20</v>
      </c>
      <c r="F583" s="17">
        <v>18.25</v>
      </c>
      <c r="G583" s="17">
        <v>9.7200000000000006</v>
      </c>
      <c r="H583" s="17">
        <f t="shared" si="149"/>
        <v>27.97</v>
      </c>
      <c r="I583" s="18">
        <f t="shared" si="150"/>
        <v>7.33</v>
      </c>
      <c r="J583" s="18">
        <f t="shared" si="151"/>
        <v>0</v>
      </c>
      <c r="K583" s="18">
        <f t="shared" si="152"/>
        <v>35.299999999999997</v>
      </c>
      <c r="L583" s="15">
        <f t="shared" si="153"/>
        <v>706</v>
      </c>
    </row>
    <row r="584" spans="1:12" ht="52.8" x14ac:dyDescent="0.25">
      <c r="A584" s="12">
        <v>2054</v>
      </c>
      <c r="B584" s="13" t="s">
        <v>1158</v>
      </c>
      <c r="C584" s="14" t="s">
        <v>1159</v>
      </c>
      <c r="D584" s="15" t="s">
        <v>46</v>
      </c>
      <c r="E584" s="19">
        <v>10</v>
      </c>
      <c r="F584" s="17">
        <v>78.650000000000006</v>
      </c>
      <c r="G584" s="17">
        <v>2.14</v>
      </c>
      <c r="H584" s="17">
        <f t="shared" si="149"/>
        <v>80.790000000000006</v>
      </c>
      <c r="I584" s="18">
        <f t="shared" si="150"/>
        <v>21.19</v>
      </c>
      <c r="J584" s="18">
        <f t="shared" si="151"/>
        <v>0</v>
      </c>
      <c r="K584" s="18">
        <f t="shared" si="152"/>
        <v>101.98</v>
      </c>
      <c r="L584" s="15">
        <f t="shared" si="153"/>
        <v>1019.8</v>
      </c>
    </row>
    <row r="585" spans="1:12" ht="52.8" x14ac:dyDescent="0.25">
      <c r="A585" s="12">
        <v>2055</v>
      </c>
      <c r="B585" s="13" t="s">
        <v>1160</v>
      </c>
      <c r="C585" s="14" t="s">
        <v>1161</v>
      </c>
      <c r="D585" s="15" t="s">
        <v>25</v>
      </c>
      <c r="E585" s="19">
        <v>5</v>
      </c>
      <c r="F585" s="17">
        <v>19.7</v>
      </c>
      <c r="G585" s="17">
        <v>20.41</v>
      </c>
      <c r="H585" s="17">
        <f t="shared" si="149"/>
        <v>40.11</v>
      </c>
      <c r="I585" s="18">
        <f t="shared" si="150"/>
        <v>10.52</v>
      </c>
      <c r="J585" s="18">
        <f t="shared" si="151"/>
        <v>0</v>
      </c>
      <c r="K585" s="18">
        <f t="shared" si="152"/>
        <v>50.63</v>
      </c>
      <c r="L585" s="15">
        <f t="shared" si="153"/>
        <v>253.15</v>
      </c>
    </row>
    <row r="586" spans="1:12" ht="39.6" x14ac:dyDescent="0.25">
      <c r="A586" s="12">
        <v>2056</v>
      </c>
      <c r="B586" s="13" t="s">
        <v>1162</v>
      </c>
      <c r="C586" s="14" t="s">
        <v>1163</v>
      </c>
      <c r="D586" s="15" t="s">
        <v>46</v>
      </c>
      <c r="E586" s="16">
        <v>30</v>
      </c>
      <c r="F586" s="17">
        <v>33.69</v>
      </c>
      <c r="G586" s="17">
        <v>13.57</v>
      </c>
      <c r="H586" s="17">
        <f t="shared" si="149"/>
        <v>47.26</v>
      </c>
      <c r="I586" s="18">
        <f t="shared" si="150"/>
        <v>12.4</v>
      </c>
      <c r="J586" s="18">
        <f t="shared" si="151"/>
        <v>0</v>
      </c>
      <c r="K586" s="18">
        <f t="shared" si="152"/>
        <v>59.66</v>
      </c>
      <c r="L586" s="15">
        <f t="shared" si="153"/>
        <v>1789.8</v>
      </c>
    </row>
    <row r="587" spans="1:12" ht="26.4" x14ac:dyDescent="0.25">
      <c r="A587" s="8"/>
      <c r="B587" s="9"/>
      <c r="C587" s="10" t="s">
        <v>1164</v>
      </c>
      <c r="D587" s="10"/>
      <c r="E587" s="10"/>
      <c r="F587" s="11"/>
      <c r="G587" s="11"/>
      <c r="H587" s="11"/>
      <c r="I587" s="11"/>
      <c r="J587" s="11"/>
      <c r="K587" s="11"/>
      <c r="L587" s="10"/>
    </row>
    <row r="588" spans="1:12" ht="13.2" x14ac:dyDescent="0.25">
      <c r="A588" s="12">
        <v>2057</v>
      </c>
      <c r="B588" s="13" t="s">
        <v>1165</v>
      </c>
      <c r="C588" s="14" t="s">
        <v>1166</v>
      </c>
      <c r="D588" s="15" t="s">
        <v>25</v>
      </c>
      <c r="E588" s="19">
        <v>10</v>
      </c>
      <c r="F588" s="17">
        <v>8.17</v>
      </c>
      <c r="G588" s="17">
        <v>22.42</v>
      </c>
      <c r="H588" s="17">
        <f t="shared" ref="H588:H597" si="154">TRUNC((G588+F588),2)</f>
        <v>30.59</v>
      </c>
      <c r="I588" s="18">
        <f t="shared" ref="I588:I597" si="155">TRUNC((H588*$K$802),2)</f>
        <v>8.02</v>
      </c>
      <c r="J588" s="18">
        <f t="shared" ref="J588:J597" si="156">TRUNC((H588+I588)*$K$803,2)</f>
        <v>0</v>
      </c>
      <c r="K588" s="18">
        <f t="shared" ref="K588:K597" si="157">TRUNC((H588*(1+$K$802))-(H588*(1+$K$802)*$K$803),2)</f>
        <v>38.61</v>
      </c>
      <c r="L588" s="15">
        <f t="shared" ref="L588:L597" si="158">TRUNC(K588*E588,2)</f>
        <v>386.1</v>
      </c>
    </row>
    <row r="589" spans="1:12" ht="39.6" x14ac:dyDescent="0.25">
      <c r="A589" s="12">
        <v>2058</v>
      </c>
      <c r="B589" s="13" t="s">
        <v>1167</v>
      </c>
      <c r="C589" s="14" t="s">
        <v>1168</v>
      </c>
      <c r="D589" s="15" t="s">
        <v>25</v>
      </c>
      <c r="E589" s="19">
        <v>4</v>
      </c>
      <c r="F589" s="17">
        <v>235.48</v>
      </c>
      <c r="G589" s="17">
        <v>24.07</v>
      </c>
      <c r="H589" s="17">
        <f t="shared" si="154"/>
        <v>259.55</v>
      </c>
      <c r="I589" s="18">
        <f t="shared" si="155"/>
        <v>68.099999999999994</v>
      </c>
      <c r="J589" s="18">
        <f t="shared" si="156"/>
        <v>0</v>
      </c>
      <c r="K589" s="18">
        <f t="shared" si="157"/>
        <v>327.64999999999998</v>
      </c>
      <c r="L589" s="15">
        <f t="shared" si="158"/>
        <v>1310.5999999999999</v>
      </c>
    </row>
    <row r="590" spans="1:12" ht="52.8" x14ac:dyDescent="0.25">
      <c r="A590" s="12">
        <v>2059</v>
      </c>
      <c r="B590" s="13" t="s">
        <v>1169</v>
      </c>
      <c r="C590" s="14" t="s">
        <v>1170</v>
      </c>
      <c r="D590" s="15" t="s">
        <v>25</v>
      </c>
      <c r="E590" s="16">
        <v>8</v>
      </c>
      <c r="F590" s="17">
        <v>109.09</v>
      </c>
      <c r="G590" s="17">
        <v>13.93</v>
      </c>
      <c r="H590" s="17">
        <f t="shared" si="154"/>
        <v>123.02</v>
      </c>
      <c r="I590" s="18">
        <f t="shared" si="155"/>
        <v>32.28</v>
      </c>
      <c r="J590" s="18">
        <f t="shared" si="156"/>
        <v>0</v>
      </c>
      <c r="K590" s="18">
        <f t="shared" si="157"/>
        <v>155.30000000000001</v>
      </c>
      <c r="L590" s="15">
        <f t="shared" si="158"/>
        <v>1242.4000000000001</v>
      </c>
    </row>
    <row r="591" spans="1:12" ht="66" x14ac:dyDescent="0.25">
      <c r="A591" s="12">
        <v>2060</v>
      </c>
      <c r="B591" s="13" t="s">
        <v>1171</v>
      </c>
      <c r="C591" s="14" t="s">
        <v>1172</v>
      </c>
      <c r="D591" s="15" t="s">
        <v>39</v>
      </c>
      <c r="E591" s="19">
        <v>1</v>
      </c>
      <c r="F591" s="17">
        <v>202.5</v>
      </c>
      <c r="G591" s="17">
        <v>5.9</v>
      </c>
      <c r="H591" s="17">
        <f t="shared" si="154"/>
        <v>208.4</v>
      </c>
      <c r="I591" s="18">
        <f t="shared" si="155"/>
        <v>54.68</v>
      </c>
      <c r="J591" s="18">
        <f t="shared" si="156"/>
        <v>0</v>
      </c>
      <c r="K591" s="18">
        <f t="shared" si="157"/>
        <v>263.08</v>
      </c>
      <c r="L591" s="15">
        <f t="shared" si="158"/>
        <v>263.08</v>
      </c>
    </row>
    <row r="592" spans="1:12" ht="26.4" x14ac:dyDescent="0.25">
      <c r="A592" s="12">
        <v>2061</v>
      </c>
      <c r="B592" s="13" t="s">
        <v>1173</v>
      </c>
      <c r="C592" s="14" t="s">
        <v>1174</v>
      </c>
      <c r="D592" s="15" t="s">
        <v>25</v>
      </c>
      <c r="E592" s="19">
        <v>15</v>
      </c>
      <c r="F592" s="17">
        <v>1.67</v>
      </c>
      <c r="G592" s="17">
        <v>3.93</v>
      </c>
      <c r="H592" s="17">
        <f t="shared" si="154"/>
        <v>5.6</v>
      </c>
      <c r="I592" s="18">
        <f t="shared" si="155"/>
        <v>1.46</v>
      </c>
      <c r="J592" s="18">
        <f t="shared" si="156"/>
        <v>0</v>
      </c>
      <c r="K592" s="18">
        <f t="shared" si="157"/>
        <v>7.06</v>
      </c>
      <c r="L592" s="15">
        <f t="shared" si="158"/>
        <v>105.9</v>
      </c>
    </row>
    <row r="593" spans="1:12" ht="39.6" x14ac:dyDescent="0.25">
      <c r="A593" s="12">
        <v>2062</v>
      </c>
      <c r="B593" s="13" t="s">
        <v>1175</v>
      </c>
      <c r="C593" s="14" t="s">
        <v>1176</v>
      </c>
      <c r="D593" s="15" t="s">
        <v>25</v>
      </c>
      <c r="E593" s="19">
        <v>30</v>
      </c>
      <c r="F593" s="17">
        <v>16.579999999999998</v>
      </c>
      <c r="G593" s="17">
        <v>6.71</v>
      </c>
      <c r="H593" s="17">
        <f t="shared" si="154"/>
        <v>23.29</v>
      </c>
      <c r="I593" s="18">
        <f t="shared" si="155"/>
        <v>6.11</v>
      </c>
      <c r="J593" s="18">
        <f t="shared" si="156"/>
        <v>0</v>
      </c>
      <c r="K593" s="18">
        <f t="shared" si="157"/>
        <v>29.4</v>
      </c>
      <c r="L593" s="15">
        <f t="shared" si="158"/>
        <v>882</v>
      </c>
    </row>
    <row r="594" spans="1:12" ht="26.4" x14ac:dyDescent="0.25">
      <c r="A594" s="12">
        <v>2063</v>
      </c>
      <c r="B594" s="13" t="s">
        <v>1177</v>
      </c>
      <c r="C594" s="14" t="s">
        <v>1178</v>
      </c>
      <c r="D594" s="15" t="s">
        <v>25</v>
      </c>
      <c r="E594" s="19">
        <v>5</v>
      </c>
      <c r="F594" s="17">
        <v>154.44999999999999</v>
      </c>
      <c r="G594" s="17">
        <v>1.23</v>
      </c>
      <c r="H594" s="17">
        <f t="shared" si="154"/>
        <v>155.68</v>
      </c>
      <c r="I594" s="18">
        <f t="shared" si="155"/>
        <v>40.85</v>
      </c>
      <c r="J594" s="18">
        <f t="shared" si="156"/>
        <v>0</v>
      </c>
      <c r="K594" s="18">
        <f t="shared" si="157"/>
        <v>196.53</v>
      </c>
      <c r="L594" s="15">
        <f t="shared" si="158"/>
        <v>982.65</v>
      </c>
    </row>
    <row r="595" spans="1:12" ht="52.8" x14ac:dyDescent="0.25">
      <c r="A595" s="12">
        <v>2064</v>
      </c>
      <c r="B595" s="13" t="s">
        <v>1179</v>
      </c>
      <c r="C595" s="14" t="s">
        <v>1180</v>
      </c>
      <c r="D595" s="15" t="s">
        <v>25</v>
      </c>
      <c r="E595" s="19">
        <v>30</v>
      </c>
      <c r="F595" s="17">
        <v>2.14</v>
      </c>
      <c r="G595" s="17">
        <v>6.71</v>
      </c>
      <c r="H595" s="17">
        <f t="shared" si="154"/>
        <v>8.85</v>
      </c>
      <c r="I595" s="18">
        <f t="shared" si="155"/>
        <v>2.3199999999999998</v>
      </c>
      <c r="J595" s="18">
        <f t="shared" si="156"/>
        <v>0</v>
      </c>
      <c r="K595" s="18">
        <f t="shared" si="157"/>
        <v>11.17</v>
      </c>
      <c r="L595" s="15">
        <f t="shared" si="158"/>
        <v>335.1</v>
      </c>
    </row>
    <row r="596" spans="1:12" ht="79.2" x14ac:dyDescent="0.25">
      <c r="A596" s="12">
        <v>2065</v>
      </c>
      <c r="B596" s="13" t="s">
        <v>1181</v>
      </c>
      <c r="C596" s="14" t="s">
        <v>1182</v>
      </c>
      <c r="D596" s="15" t="s">
        <v>25</v>
      </c>
      <c r="E596" s="19">
        <v>50</v>
      </c>
      <c r="F596" s="17">
        <v>14.24</v>
      </c>
      <c r="G596" s="17">
        <v>0.56999999999999995</v>
      </c>
      <c r="H596" s="17">
        <f t="shared" si="154"/>
        <v>14.81</v>
      </c>
      <c r="I596" s="18">
        <f t="shared" si="155"/>
        <v>3.88</v>
      </c>
      <c r="J596" s="18">
        <f t="shared" si="156"/>
        <v>0</v>
      </c>
      <c r="K596" s="18">
        <f t="shared" si="157"/>
        <v>18.690000000000001</v>
      </c>
      <c r="L596" s="15">
        <f t="shared" si="158"/>
        <v>934.5</v>
      </c>
    </row>
    <row r="597" spans="1:12" ht="39.6" x14ac:dyDescent="0.25">
      <c r="A597" s="12">
        <v>2066</v>
      </c>
      <c r="B597" s="13" t="s">
        <v>1183</v>
      </c>
      <c r="C597" s="14" t="s">
        <v>1184</v>
      </c>
      <c r="D597" s="15" t="s">
        <v>25</v>
      </c>
      <c r="E597" s="16">
        <v>10</v>
      </c>
      <c r="F597" s="17">
        <v>144.80000000000001</v>
      </c>
      <c r="G597" s="17">
        <v>48.19</v>
      </c>
      <c r="H597" s="17">
        <f t="shared" si="154"/>
        <v>192.99</v>
      </c>
      <c r="I597" s="18">
        <f t="shared" si="155"/>
        <v>50.64</v>
      </c>
      <c r="J597" s="18">
        <f t="shared" si="156"/>
        <v>0</v>
      </c>
      <c r="K597" s="18">
        <f t="shared" si="157"/>
        <v>243.63</v>
      </c>
      <c r="L597" s="15">
        <f t="shared" si="158"/>
        <v>2436.3000000000002</v>
      </c>
    </row>
    <row r="598" spans="1:12" ht="13.2" x14ac:dyDescent="0.25">
      <c r="A598" s="8"/>
      <c r="B598" s="9"/>
      <c r="C598" s="10" t="s">
        <v>1185</v>
      </c>
      <c r="D598" s="10"/>
      <c r="E598" s="10"/>
      <c r="F598" s="11"/>
      <c r="G598" s="11"/>
      <c r="H598" s="11"/>
      <c r="I598" s="11"/>
      <c r="J598" s="11"/>
      <c r="K598" s="11"/>
      <c r="L598" s="10"/>
    </row>
    <row r="599" spans="1:12" ht="66" x14ac:dyDescent="0.25">
      <c r="A599" s="12">
        <v>2067</v>
      </c>
      <c r="B599" s="13" t="s">
        <v>1186</v>
      </c>
      <c r="C599" s="14" t="s">
        <v>1187</v>
      </c>
      <c r="D599" s="15" t="s">
        <v>46</v>
      </c>
      <c r="E599" s="19">
        <v>90</v>
      </c>
      <c r="F599" s="17">
        <v>100.75</v>
      </c>
      <c r="G599" s="17">
        <v>12.01</v>
      </c>
      <c r="H599" s="17">
        <f t="shared" ref="H599:H630" si="159">TRUNC((G599+F599),2)</f>
        <v>112.76</v>
      </c>
      <c r="I599" s="18">
        <f t="shared" ref="I599:I630" si="160">TRUNC((H599*$K$802),2)</f>
        <v>29.58</v>
      </c>
      <c r="J599" s="18">
        <f t="shared" ref="J599:J630" si="161">TRUNC((H599+I599)*$K$803,2)</f>
        <v>0</v>
      </c>
      <c r="K599" s="18">
        <f t="shared" ref="K599:K630" si="162">TRUNC((H599*(1+$K$802))-(H599*(1+$K$802)*$K$803),2)</f>
        <v>142.34</v>
      </c>
      <c r="L599" s="15">
        <f t="shared" ref="L599:L630" si="163">TRUNC(K599*E599,2)</f>
        <v>12810.6</v>
      </c>
    </row>
    <row r="600" spans="1:12" ht="52.8" x14ac:dyDescent="0.25">
      <c r="A600" s="12">
        <v>2068</v>
      </c>
      <c r="B600" s="13" t="s">
        <v>1188</v>
      </c>
      <c r="C600" s="14" t="s">
        <v>1189</v>
      </c>
      <c r="D600" s="15" t="s">
        <v>25</v>
      </c>
      <c r="E600" s="19">
        <v>5</v>
      </c>
      <c r="F600" s="17">
        <v>72.3</v>
      </c>
      <c r="G600" s="17">
        <v>36.08</v>
      </c>
      <c r="H600" s="17">
        <f t="shared" si="159"/>
        <v>108.38</v>
      </c>
      <c r="I600" s="18">
        <f t="shared" si="160"/>
        <v>28.43</v>
      </c>
      <c r="J600" s="18">
        <f t="shared" si="161"/>
        <v>0</v>
      </c>
      <c r="K600" s="18">
        <f t="shared" si="162"/>
        <v>136.81</v>
      </c>
      <c r="L600" s="15">
        <f t="shared" si="163"/>
        <v>684.05</v>
      </c>
    </row>
    <row r="601" spans="1:12" ht="52.8" x14ac:dyDescent="0.25">
      <c r="A601" s="12">
        <v>2069</v>
      </c>
      <c r="B601" s="13" t="s">
        <v>1190</v>
      </c>
      <c r="C601" s="14" t="s">
        <v>1191</v>
      </c>
      <c r="D601" s="15" t="s">
        <v>25</v>
      </c>
      <c r="E601" s="19">
        <v>15</v>
      </c>
      <c r="F601" s="17">
        <v>83.77</v>
      </c>
      <c r="G601" s="17">
        <v>36.08</v>
      </c>
      <c r="H601" s="17">
        <f t="shared" si="159"/>
        <v>119.85</v>
      </c>
      <c r="I601" s="18">
        <f t="shared" si="160"/>
        <v>31.44</v>
      </c>
      <c r="J601" s="18">
        <f t="shared" si="161"/>
        <v>0</v>
      </c>
      <c r="K601" s="18">
        <f t="shared" si="162"/>
        <v>151.29</v>
      </c>
      <c r="L601" s="15">
        <f t="shared" si="163"/>
        <v>2269.35</v>
      </c>
    </row>
    <row r="602" spans="1:12" ht="52.8" x14ac:dyDescent="0.25">
      <c r="A602" s="12">
        <v>2070</v>
      </c>
      <c r="B602" s="13" t="s">
        <v>1192</v>
      </c>
      <c r="C602" s="14" t="s">
        <v>1193</v>
      </c>
      <c r="D602" s="15" t="s">
        <v>25</v>
      </c>
      <c r="E602" s="19">
        <v>10</v>
      </c>
      <c r="F602" s="17">
        <v>200.36</v>
      </c>
      <c r="G602" s="17">
        <v>36.08</v>
      </c>
      <c r="H602" s="17">
        <f t="shared" si="159"/>
        <v>236.44</v>
      </c>
      <c r="I602" s="18">
        <f t="shared" si="160"/>
        <v>62.04</v>
      </c>
      <c r="J602" s="18">
        <f t="shared" si="161"/>
        <v>0</v>
      </c>
      <c r="K602" s="18">
        <f t="shared" si="162"/>
        <v>298.48</v>
      </c>
      <c r="L602" s="15">
        <f t="shared" si="163"/>
        <v>2984.8</v>
      </c>
    </row>
    <row r="603" spans="1:12" ht="52.8" x14ac:dyDescent="0.25">
      <c r="A603" s="12">
        <v>2071</v>
      </c>
      <c r="B603" s="13" t="s">
        <v>1194</v>
      </c>
      <c r="C603" s="14" t="s">
        <v>1195</v>
      </c>
      <c r="D603" s="15" t="s">
        <v>25</v>
      </c>
      <c r="E603" s="19">
        <v>20</v>
      </c>
      <c r="F603" s="17">
        <v>119.31</v>
      </c>
      <c r="G603" s="17">
        <v>54.13</v>
      </c>
      <c r="H603" s="17">
        <f t="shared" si="159"/>
        <v>173.44</v>
      </c>
      <c r="I603" s="18">
        <f t="shared" si="160"/>
        <v>45.51</v>
      </c>
      <c r="J603" s="18">
        <f t="shared" si="161"/>
        <v>0</v>
      </c>
      <c r="K603" s="18">
        <f t="shared" si="162"/>
        <v>218.95</v>
      </c>
      <c r="L603" s="15">
        <f t="shared" si="163"/>
        <v>4379</v>
      </c>
    </row>
    <row r="604" spans="1:12" ht="52.8" x14ac:dyDescent="0.25">
      <c r="A604" s="12">
        <v>2072</v>
      </c>
      <c r="B604" s="13" t="s">
        <v>1196</v>
      </c>
      <c r="C604" s="14" t="s">
        <v>1197</v>
      </c>
      <c r="D604" s="15" t="s">
        <v>25</v>
      </c>
      <c r="E604" s="19">
        <v>3</v>
      </c>
      <c r="F604" s="17">
        <v>164.68</v>
      </c>
      <c r="G604" s="17">
        <v>72.12</v>
      </c>
      <c r="H604" s="17">
        <f t="shared" si="159"/>
        <v>236.8</v>
      </c>
      <c r="I604" s="18">
        <f t="shared" si="160"/>
        <v>62.13</v>
      </c>
      <c r="J604" s="18">
        <f t="shared" si="161"/>
        <v>0</v>
      </c>
      <c r="K604" s="18">
        <f t="shared" si="162"/>
        <v>298.93</v>
      </c>
      <c r="L604" s="15">
        <f t="shared" si="163"/>
        <v>896.79</v>
      </c>
    </row>
    <row r="605" spans="1:12" ht="66" x14ac:dyDescent="0.25">
      <c r="A605" s="12">
        <v>2073</v>
      </c>
      <c r="B605" s="13" t="s">
        <v>1198</v>
      </c>
      <c r="C605" s="14" t="s">
        <v>1199</v>
      </c>
      <c r="D605" s="15" t="s">
        <v>25</v>
      </c>
      <c r="E605" s="19">
        <v>1</v>
      </c>
      <c r="F605" s="17">
        <v>885.57</v>
      </c>
      <c r="G605" s="17">
        <v>242.38</v>
      </c>
      <c r="H605" s="17">
        <f t="shared" si="159"/>
        <v>1127.95</v>
      </c>
      <c r="I605" s="18">
        <f t="shared" si="160"/>
        <v>295.97000000000003</v>
      </c>
      <c r="J605" s="18">
        <f t="shared" si="161"/>
        <v>0</v>
      </c>
      <c r="K605" s="18">
        <f t="shared" si="162"/>
        <v>1423.92</v>
      </c>
      <c r="L605" s="15">
        <f t="shared" si="163"/>
        <v>1423.92</v>
      </c>
    </row>
    <row r="606" spans="1:12" ht="26.4" x14ac:dyDescent="0.25">
      <c r="A606" s="12">
        <v>2074</v>
      </c>
      <c r="B606" s="13" t="s">
        <v>1200</v>
      </c>
      <c r="C606" s="14" t="s">
        <v>1201</v>
      </c>
      <c r="D606" s="15" t="s">
        <v>25</v>
      </c>
      <c r="E606" s="19">
        <v>6</v>
      </c>
      <c r="F606" s="17">
        <v>58.81</v>
      </c>
      <c r="G606" s="17">
        <v>18.57</v>
      </c>
      <c r="H606" s="17">
        <f t="shared" si="159"/>
        <v>77.38</v>
      </c>
      <c r="I606" s="18">
        <f t="shared" si="160"/>
        <v>20.3</v>
      </c>
      <c r="J606" s="18">
        <f t="shared" si="161"/>
        <v>0</v>
      </c>
      <c r="K606" s="18">
        <f t="shared" si="162"/>
        <v>97.68</v>
      </c>
      <c r="L606" s="15">
        <f t="shared" si="163"/>
        <v>586.08000000000004</v>
      </c>
    </row>
    <row r="607" spans="1:12" ht="26.4" x14ac:dyDescent="0.25">
      <c r="A607" s="12">
        <v>2075</v>
      </c>
      <c r="B607" s="13" t="s">
        <v>1202</v>
      </c>
      <c r="C607" s="14" t="s">
        <v>1203</v>
      </c>
      <c r="D607" s="15" t="s">
        <v>25</v>
      </c>
      <c r="E607" s="19">
        <v>4</v>
      </c>
      <c r="F607" s="17">
        <v>9.9700000000000006</v>
      </c>
      <c r="G607" s="17">
        <v>28.29</v>
      </c>
      <c r="H607" s="17">
        <f t="shared" si="159"/>
        <v>38.26</v>
      </c>
      <c r="I607" s="18">
        <f t="shared" si="160"/>
        <v>10.029999999999999</v>
      </c>
      <c r="J607" s="18">
        <f t="shared" si="161"/>
        <v>0</v>
      </c>
      <c r="K607" s="18">
        <f t="shared" si="162"/>
        <v>48.29</v>
      </c>
      <c r="L607" s="15">
        <f t="shared" si="163"/>
        <v>193.16</v>
      </c>
    </row>
    <row r="608" spans="1:12" ht="26.4" x14ac:dyDescent="0.25">
      <c r="A608" s="12">
        <v>2076</v>
      </c>
      <c r="B608" s="13" t="s">
        <v>1204</v>
      </c>
      <c r="C608" s="14" t="s">
        <v>1205</v>
      </c>
      <c r="D608" s="15" t="s">
        <v>25</v>
      </c>
      <c r="E608" s="19">
        <v>4</v>
      </c>
      <c r="F608" s="17">
        <v>33.83</v>
      </c>
      <c r="G608" s="17">
        <v>104.41</v>
      </c>
      <c r="H608" s="17">
        <f t="shared" si="159"/>
        <v>138.24</v>
      </c>
      <c r="I608" s="18">
        <f t="shared" si="160"/>
        <v>36.270000000000003</v>
      </c>
      <c r="J608" s="18">
        <f t="shared" si="161"/>
        <v>0</v>
      </c>
      <c r="K608" s="18">
        <f t="shared" si="162"/>
        <v>174.51</v>
      </c>
      <c r="L608" s="15">
        <f t="shared" si="163"/>
        <v>698.04</v>
      </c>
    </row>
    <row r="609" spans="1:12" ht="79.2" x14ac:dyDescent="0.25">
      <c r="A609" s="12">
        <v>2077</v>
      </c>
      <c r="B609" s="13" t="s">
        <v>1206</v>
      </c>
      <c r="C609" s="14" t="s">
        <v>1207</v>
      </c>
      <c r="D609" s="15" t="s">
        <v>25</v>
      </c>
      <c r="E609" s="19">
        <v>2</v>
      </c>
      <c r="F609" s="17">
        <v>2221.44</v>
      </c>
      <c r="G609" s="17">
        <v>148.91999999999999</v>
      </c>
      <c r="H609" s="17">
        <f t="shared" si="159"/>
        <v>2370.36</v>
      </c>
      <c r="I609" s="18">
        <f t="shared" si="160"/>
        <v>621.98</v>
      </c>
      <c r="J609" s="18">
        <f t="shared" si="161"/>
        <v>0</v>
      </c>
      <c r="K609" s="18">
        <f t="shared" si="162"/>
        <v>2992.34</v>
      </c>
      <c r="L609" s="15">
        <f t="shared" si="163"/>
        <v>5984.68</v>
      </c>
    </row>
    <row r="610" spans="1:12" ht="92.4" x14ac:dyDescent="0.25">
      <c r="A610" s="12">
        <v>2078</v>
      </c>
      <c r="B610" s="13" t="s">
        <v>1208</v>
      </c>
      <c r="C610" s="14" t="s">
        <v>1209</v>
      </c>
      <c r="D610" s="15" t="s">
        <v>1210</v>
      </c>
      <c r="E610" s="19">
        <v>2</v>
      </c>
      <c r="F610" s="17">
        <v>225.52</v>
      </c>
      <c r="G610" s="17">
        <v>2721.36</v>
      </c>
      <c r="H610" s="17">
        <f t="shared" si="159"/>
        <v>2946.88</v>
      </c>
      <c r="I610" s="18">
        <f t="shared" si="160"/>
        <v>773.26</v>
      </c>
      <c r="J610" s="18">
        <f t="shared" si="161"/>
        <v>0</v>
      </c>
      <c r="K610" s="18">
        <f t="shared" si="162"/>
        <v>3720.14</v>
      </c>
      <c r="L610" s="15">
        <f t="shared" si="163"/>
        <v>7440.28</v>
      </c>
    </row>
    <row r="611" spans="1:12" ht="39.6" x14ac:dyDescent="0.25">
      <c r="A611" s="12">
        <v>2079</v>
      </c>
      <c r="B611" s="13" t="s">
        <v>1211</v>
      </c>
      <c r="C611" s="14" t="s">
        <v>1212</v>
      </c>
      <c r="D611" s="15" t="s">
        <v>25</v>
      </c>
      <c r="E611" s="19">
        <v>2</v>
      </c>
      <c r="F611" s="17">
        <v>1407.38</v>
      </c>
      <c r="G611" s="17">
        <v>1700.6</v>
      </c>
      <c r="H611" s="17">
        <f t="shared" si="159"/>
        <v>3107.98</v>
      </c>
      <c r="I611" s="18">
        <f t="shared" si="160"/>
        <v>815.53</v>
      </c>
      <c r="J611" s="18">
        <f t="shared" si="161"/>
        <v>0</v>
      </c>
      <c r="K611" s="18">
        <f t="shared" si="162"/>
        <v>3923.51</v>
      </c>
      <c r="L611" s="15">
        <f t="shared" si="163"/>
        <v>7847.02</v>
      </c>
    </row>
    <row r="612" spans="1:12" ht="39.6" x14ac:dyDescent="0.25">
      <c r="A612" s="12">
        <v>2080</v>
      </c>
      <c r="B612" s="13" t="s">
        <v>1213</v>
      </c>
      <c r="C612" s="14" t="s">
        <v>1214</v>
      </c>
      <c r="D612" s="15" t="s">
        <v>25</v>
      </c>
      <c r="E612" s="19">
        <v>2</v>
      </c>
      <c r="F612" s="17">
        <v>124</v>
      </c>
      <c r="G612" s="17">
        <v>392.32</v>
      </c>
      <c r="H612" s="17">
        <f t="shared" si="159"/>
        <v>516.32000000000005</v>
      </c>
      <c r="I612" s="18">
        <f t="shared" si="160"/>
        <v>135.47999999999999</v>
      </c>
      <c r="J612" s="18">
        <f t="shared" si="161"/>
        <v>0</v>
      </c>
      <c r="K612" s="18">
        <f t="shared" si="162"/>
        <v>651.79999999999995</v>
      </c>
      <c r="L612" s="15">
        <f t="shared" si="163"/>
        <v>1303.5999999999999</v>
      </c>
    </row>
    <row r="613" spans="1:12" ht="26.4" x14ac:dyDescent="0.25">
      <c r="A613" s="12">
        <v>2081</v>
      </c>
      <c r="B613" s="13" t="s">
        <v>1215</v>
      </c>
      <c r="C613" s="14" t="s">
        <v>1216</v>
      </c>
      <c r="D613" s="15" t="s">
        <v>25</v>
      </c>
      <c r="E613" s="19">
        <v>6</v>
      </c>
      <c r="F613" s="17">
        <v>335.87</v>
      </c>
      <c r="G613" s="17">
        <v>0</v>
      </c>
      <c r="H613" s="17">
        <f t="shared" si="159"/>
        <v>335.87</v>
      </c>
      <c r="I613" s="18">
        <f t="shared" si="160"/>
        <v>88.13</v>
      </c>
      <c r="J613" s="18">
        <f t="shared" si="161"/>
        <v>0</v>
      </c>
      <c r="K613" s="18">
        <f t="shared" si="162"/>
        <v>424</v>
      </c>
      <c r="L613" s="15">
        <f t="shared" si="163"/>
        <v>2544</v>
      </c>
    </row>
    <row r="614" spans="1:12" ht="52.8" x14ac:dyDescent="0.25">
      <c r="A614" s="12">
        <v>2082</v>
      </c>
      <c r="B614" s="13" t="s">
        <v>1217</v>
      </c>
      <c r="C614" s="14" t="s">
        <v>1218</v>
      </c>
      <c r="D614" s="15" t="s">
        <v>25</v>
      </c>
      <c r="E614" s="16">
        <v>6</v>
      </c>
      <c r="F614" s="17">
        <v>472.18</v>
      </c>
      <c r="G614" s="17">
        <v>0</v>
      </c>
      <c r="H614" s="17">
        <f t="shared" si="159"/>
        <v>472.18</v>
      </c>
      <c r="I614" s="18">
        <f t="shared" si="160"/>
        <v>123.9</v>
      </c>
      <c r="J614" s="18">
        <f t="shared" si="161"/>
        <v>0</v>
      </c>
      <c r="K614" s="18">
        <f t="shared" si="162"/>
        <v>596.08000000000004</v>
      </c>
      <c r="L614" s="15">
        <f t="shared" si="163"/>
        <v>3576.48</v>
      </c>
    </row>
    <row r="615" spans="1:12" ht="39.6" x14ac:dyDescent="0.25">
      <c r="A615" s="12">
        <v>2083</v>
      </c>
      <c r="B615" s="13" t="s">
        <v>1219</v>
      </c>
      <c r="C615" s="14" t="s">
        <v>1220</v>
      </c>
      <c r="D615" s="15" t="s">
        <v>25</v>
      </c>
      <c r="E615" s="19">
        <v>4</v>
      </c>
      <c r="F615" s="17">
        <v>27.23</v>
      </c>
      <c r="G615" s="17">
        <v>0</v>
      </c>
      <c r="H615" s="17">
        <f t="shared" si="159"/>
        <v>27.23</v>
      </c>
      <c r="I615" s="18">
        <f t="shared" si="160"/>
        <v>7.14</v>
      </c>
      <c r="J615" s="18">
        <f t="shared" si="161"/>
        <v>0</v>
      </c>
      <c r="K615" s="18">
        <f t="shared" si="162"/>
        <v>34.369999999999997</v>
      </c>
      <c r="L615" s="15">
        <f t="shared" si="163"/>
        <v>137.47999999999999</v>
      </c>
    </row>
    <row r="616" spans="1:12" ht="52.8" x14ac:dyDescent="0.25">
      <c r="A616" s="12">
        <v>2084</v>
      </c>
      <c r="B616" s="13" t="s">
        <v>1221</v>
      </c>
      <c r="C616" s="14" t="s">
        <v>1222</v>
      </c>
      <c r="D616" s="15" t="s">
        <v>25</v>
      </c>
      <c r="E616" s="19">
        <v>6</v>
      </c>
      <c r="F616" s="17">
        <v>562.98</v>
      </c>
      <c r="G616" s="17">
        <v>0</v>
      </c>
      <c r="H616" s="17">
        <f t="shared" si="159"/>
        <v>562.98</v>
      </c>
      <c r="I616" s="18">
        <f t="shared" si="160"/>
        <v>147.72</v>
      </c>
      <c r="J616" s="18">
        <f t="shared" si="161"/>
        <v>0</v>
      </c>
      <c r="K616" s="18">
        <f t="shared" si="162"/>
        <v>710.7</v>
      </c>
      <c r="L616" s="15">
        <f t="shared" si="163"/>
        <v>4264.2</v>
      </c>
    </row>
    <row r="617" spans="1:12" ht="79.2" x14ac:dyDescent="0.25">
      <c r="A617" s="12">
        <v>2085</v>
      </c>
      <c r="B617" s="13" t="s">
        <v>1223</v>
      </c>
      <c r="C617" s="14" t="s">
        <v>1224</v>
      </c>
      <c r="D617" s="15" t="s">
        <v>46</v>
      </c>
      <c r="E617" s="19">
        <v>80</v>
      </c>
      <c r="F617" s="17">
        <v>18.510000000000002</v>
      </c>
      <c r="G617" s="17">
        <v>13.11</v>
      </c>
      <c r="H617" s="17">
        <f t="shared" si="159"/>
        <v>31.62</v>
      </c>
      <c r="I617" s="18">
        <f t="shared" si="160"/>
        <v>8.2899999999999991</v>
      </c>
      <c r="J617" s="18">
        <f t="shared" si="161"/>
        <v>0</v>
      </c>
      <c r="K617" s="18">
        <f t="shared" si="162"/>
        <v>39.909999999999997</v>
      </c>
      <c r="L617" s="15">
        <f t="shared" si="163"/>
        <v>3192.8</v>
      </c>
    </row>
    <row r="618" spans="1:12" ht="26.4" x14ac:dyDescent="0.25">
      <c r="A618" s="12">
        <v>2086</v>
      </c>
      <c r="B618" s="13" t="s">
        <v>1225</v>
      </c>
      <c r="C618" s="14" t="s">
        <v>1226</v>
      </c>
      <c r="D618" s="15" t="s">
        <v>901</v>
      </c>
      <c r="E618" s="19">
        <v>4</v>
      </c>
      <c r="F618" s="17">
        <v>92.11</v>
      </c>
      <c r="G618" s="17">
        <v>0</v>
      </c>
      <c r="H618" s="17">
        <f t="shared" si="159"/>
        <v>92.11</v>
      </c>
      <c r="I618" s="18">
        <f t="shared" si="160"/>
        <v>24.16</v>
      </c>
      <c r="J618" s="18">
        <f t="shared" si="161"/>
        <v>0</v>
      </c>
      <c r="K618" s="18">
        <f t="shared" si="162"/>
        <v>116.27</v>
      </c>
      <c r="L618" s="15">
        <f t="shared" si="163"/>
        <v>465.08</v>
      </c>
    </row>
    <row r="619" spans="1:12" ht="26.4" x14ac:dyDescent="0.25">
      <c r="A619" s="12">
        <v>2087</v>
      </c>
      <c r="B619" s="13" t="s">
        <v>1227</v>
      </c>
      <c r="C619" s="14" t="s">
        <v>1228</v>
      </c>
      <c r="D619" s="15" t="s">
        <v>25</v>
      </c>
      <c r="E619" s="19">
        <v>20</v>
      </c>
      <c r="F619" s="17">
        <v>0</v>
      </c>
      <c r="G619" s="17">
        <v>11</v>
      </c>
      <c r="H619" s="17">
        <f t="shared" si="159"/>
        <v>11</v>
      </c>
      <c r="I619" s="18">
        <f t="shared" si="160"/>
        <v>2.88</v>
      </c>
      <c r="J619" s="18">
        <f t="shared" si="161"/>
        <v>0</v>
      </c>
      <c r="K619" s="18">
        <f t="shared" si="162"/>
        <v>13.88</v>
      </c>
      <c r="L619" s="15">
        <f t="shared" si="163"/>
        <v>277.60000000000002</v>
      </c>
    </row>
    <row r="620" spans="1:12" ht="26.4" x14ac:dyDescent="0.25">
      <c r="A620" s="12">
        <v>2088</v>
      </c>
      <c r="B620" s="13" t="s">
        <v>1229</v>
      </c>
      <c r="C620" s="14" t="s">
        <v>1230</v>
      </c>
      <c r="D620" s="15" t="s">
        <v>25</v>
      </c>
      <c r="E620" s="19">
        <v>2</v>
      </c>
      <c r="F620" s="17">
        <v>198.52</v>
      </c>
      <c r="G620" s="17">
        <v>94.92</v>
      </c>
      <c r="H620" s="17">
        <f t="shared" si="159"/>
        <v>293.44</v>
      </c>
      <c r="I620" s="18">
        <f t="shared" si="160"/>
        <v>76.989999999999995</v>
      </c>
      <c r="J620" s="18">
        <f t="shared" si="161"/>
        <v>0</v>
      </c>
      <c r="K620" s="18">
        <f t="shared" si="162"/>
        <v>370.43</v>
      </c>
      <c r="L620" s="15">
        <f t="shared" si="163"/>
        <v>740.86</v>
      </c>
    </row>
    <row r="621" spans="1:12" ht="39.6" x14ac:dyDescent="0.25">
      <c r="A621" s="12">
        <v>2089</v>
      </c>
      <c r="B621" s="13" t="s">
        <v>1231</v>
      </c>
      <c r="C621" s="14" t="s">
        <v>1232</v>
      </c>
      <c r="D621" s="15" t="s">
        <v>25</v>
      </c>
      <c r="E621" s="19">
        <v>2</v>
      </c>
      <c r="F621" s="17">
        <v>462.1</v>
      </c>
      <c r="G621" s="17">
        <v>62.48</v>
      </c>
      <c r="H621" s="17">
        <f t="shared" si="159"/>
        <v>524.58000000000004</v>
      </c>
      <c r="I621" s="18">
        <f t="shared" si="160"/>
        <v>137.63999999999999</v>
      </c>
      <c r="J621" s="18">
        <f t="shared" si="161"/>
        <v>0</v>
      </c>
      <c r="K621" s="18">
        <f t="shared" si="162"/>
        <v>662.22</v>
      </c>
      <c r="L621" s="15">
        <f t="shared" si="163"/>
        <v>1324.44</v>
      </c>
    </row>
    <row r="622" spans="1:12" ht="26.4" x14ac:dyDescent="0.25">
      <c r="A622" s="12">
        <v>2090</v>
      </c>
      <c r="B622" s="13" t="s">
        <v>1233</v>
      </c>
      <c r="C622" s="14" t="s">
        <v>1234</v>
      </c>
      <c r="D622" s="15" t="s">
        <v>25</v>
      </c>
      <c r="E622" s="19">
        <v>6</v>
      </c>
      <c r="F622" s="17">
        <v>398.82</v>
      </c>
      <c r="G622" s="17">
        <v>56.39</v>
      </c>
      <c r="H622" s="17">
        <f t="shared" si="159"/>
        <v>455.21</v>
      </c>
      <c r="I622" s="18">
        <f t="shared" si="160"/>
        <v>119.44</v>
      </c>
      <c r="J622" s="18">
        <f t="shared" si="161"/>
        <v>0</v>
      </c>
      <c r="K622" s="18">
        <f t="shared" si="162"/>
        <v>574.65</v>
      </c>
      <c r="L622" s="15">
        <f t="shared" si="163"/>
        <v>3447.9</v>
      </c>
    </row>
    <row r="623" spans="1:12" ht="39.6" x14ac:dyDescent="0.25">
      <c r="A623" s="12">
        <v>2091</v>
      </c>
      <c r="B623" s="13" t="s">
        <v>1235</v>
      </c>
      <c r="C623" s="14" t="s">
        <v>1236</v>
      </c>
      <c r="D623" s="15" t="s">
        <v>901</v>
      </c>
      <c r="E623" s="19">
        <v>6</v>
      </c>
      <c r="F623" s="17">
        <v>12.84</v>
      </c>
      <c r="G623" s="17">
        <v>24.51</v>
      </c>
      <c r="H623" s="17">
        <f t="shared" si="159"/>
        <v>37.35</v>
      </c>
      <c r="I623" s="18">
        <f t="shared" si="160"/>
        <v>9.8000000000000007</v>
      </c>
      <c r="J623" s="18">
        <f t="shared" si="161"/>
        <v>0</v>
      </c>
      <c r="K623" s="18">
        <f t="shared" si="162"/>
        <v>47.15</v>
      </c>
      <c r="L623" s="15">
        <f t="shared" si="163"/>
        <v>282.89999999999998</v>
      </c>
    </row>
    <row r="624" spans="1:12" ht="39.6" x14ac:dyDescent="0.25">
      <c r="A624" s="12">
        <v>2092</v>
      </c>
      <c r="B624" s="13" t="s">
        <v>1237</v>
      </c>
      <c r="C624" s="14" t="s">
        <v>1238</v>
      </c>
      <c r="D624" s="15" t="s">
        <v>25</v>
      </c>
      <c r="E624" s="19">
        <v>6</v>
      </c>
      <c r="F624" s="17">
        <v>88.29</v>
      </c>
      <c r="G624" s="17">
        <v>29.42</v>
      </c>
      <c r="H624" s="17">
        <f t="shared" si="159"/>
        <v>117.71</v>
      </c>
      <c r="I624" s="18">
        <f t="shared" si="160"/>
        <v>30.88</v>
      </c>
      <c r="J624" s="18">
        <f t="shared" si="161"/>
        <v>0</v>
      </c>
      <c r="K624" s="18">
        <f t="shared" si="162"/>
        <v>148.59</v>
      </c>
      <c r="L624" s="15">
        <f t="shared" si="163"/>
        <v>891.54</v>
      </c>
    </row>
    <row r="625" spans="1:12" ht="26.4" x14ac:dyDescent="0.25">
      <c r="A625" s="12">
        <v>2093</v>
      </c>
      <c r="B625" s="13" t="s">
        <v>1239</v>
      </c>
      <c r="C625" s="14" t="s">
        <v>1240</v>
      </c>
      <c r="D625" s="15" t="s">
        <v>25</v>
      </c>
      <c r="E625" s="19">
        <v>6</v>
      </c>
      <c r="F625" s="17">
        <v>264.56</v>
      </c>
      <c r="G625" s="17">
        <v>250.5</v>
      </c>
      <c r="H625" s="17">
        <f t="shared" si="159"/>
        <v>515.05999999999995</v>
      </c>
      <c r="I625" s="18">
        <f t="shared" si="160"/>
        <v>135.15</v>
      </c>
      <c r="J625" s="18">
        <f t="shared" si="161"/>
        <v>0</v>
      </c>
      <c r="K625" s="18">
        <f t="shared" si="162"/>
        <v>650.21</v>
      </c>
      <c r="L625" s="15">
        <f t="shared" si="163"/>
        <v>3901.26</v>
      </c>
    </row>
    <row r="626" spans="1:12" ht="79.2" x14ac:dyDescent="0.25">
      <c r="A626" s="12">
        <v>2094</v>
      </c>
      <c r="B626" s="13" t="s">
        <v>1241</v>
      </c>
      <c r="C626" s="14" t="s">
        <v>1242</v>
      </c>
      <c r="D626" s="15" t="s">
        <v>25</v>
      </c>
      <c r="E626" s="19">
        <v>3</v>
      </c>
      <c r="F626" s="17">
        <v>529.92999999999995</v>
      </c>
      <c r="G626" s="17">
        <v>148.91999999999999</v>
      </c>
      <c r="H626" s="17">
        <f t="shared" si="159"/>
        <v>678.85</v>
      </c>
      <c r="I626" s="18">
        <f t="shared" si="160"/>
        <v>178.13</v>
      </c>
      <c r="J626" s="18">
        <f t="shared" si="161"/>
        <v>0</v>
      </c>
      <c r="K626" s="18">
        <f t="shared" si="162"/>
        <v>856.98</v>
      </c>
      <c r="L626" s="15">
        <f t="shared" si="163"/>
        <v>2570.94</v>
      </c>
    </row>
    <row r="627" spans="1:12" ht="52.8" x14ac:dyDescent="0.25">
      <c r="A627" s="12">
        <v>2095</v>
      </c>
      <c r="B627" s="13" t="s">
        <v>1243</v>
      </c>
      <c r="C627" s="14" t="s">
        <v>1244</v>
      </c>
      <c r="D627" s="15" t="s">
        <v>25</v>
      </c>
      <c r="E627" s="19">
        <v>4</v>
      </c>
      <c r="F627" s="17">
        <v>49.24</v>
      </c>
      <c r="G627" s="17">
        <v>148.91999999999999</v>
      </c>
      <c r="H627" s="17">
        <f t="shared" si="159"/>
        <v>198.16</v>
      </c>
      <c r="I627" s="18">
        <f t="shared" si="160"/>
        <v>51.99</v>
      </c>
      <c r="J627" s="18">
        <f t="shared" si="161"/>
        <v>0</v>
      </c>
      <c r="K627" s="18">
        <f t="shared" si="162"/>
        <v>250.15</v>
      </c>
      <c r="L627" s="15">
        <f t="shared" si="163"/>
        <v>1000.6</v>
      </c>
    </row>
    <row r="628" spans="1:12" ht="52.8" x14ac:dyDescent="0.25">
      <c r="A628" s="12">
        <v>2096</v>
      </c>
      <c r="B628" s="13" t="s">
        <v>1245</v>
      </c>
      <c r="C628" s="14" t="s">
        <v>1246</v>
      </c>
      <c r="D628" s="15" t="s">
        <v>25</v>
      </c>
      <c r="E628" s="19">
        <v>8</v>
      </c>
      <c r="F628" s="17">
        <v>429.45</v>
      </c>
      <c r="G628" s="17">
        <v>54.57</v>
      </c>
      <c r="H628" s="17">
        <f t="shared" si="159"/>
        <v>484.02</v>
      </c>
      <c r="I628" s="18">
        <f t="shared" si="160"/>
        <v>127</v>
      </c>
      <c r="J628" s="18">
        <f t="shared" si="161"/>
        <v>0</v>
      </c>
      <c r="K628" s="18">
        <f t="shared" si="162"/>
        <v>611.02</v>
      </c>
      <c r="L628" s="15">
        <f t="shared" si="163"/>
        <v>4888.16</v>
      </c>
    </row>
    <row r="629" spans="1:12" ht="39.6" x14ac:dyDescent="0.25">
      <c r="A629" s="12">
        <v>2097</v>
      </c>
      <c r="B629" s="13" t="s">
        <v>1247</v>
      </c>
      <c r="C629" s="14" t="s">
        <v>1248</v>
      </c>
      <c r="D629" s="15" t="s">
        <v>25</v>
      </c>
      <c r="E629" s="19">
        <v>1</v>
      </c>
      <c r="F629" s="17">
        <v>5385.4</v>
      </c>
      <c r="G629" s="17">
        <v>284.27999999999997</v>
      </c>
      <c r="H629" s="17">
        <f t="shared" si="159"/>
        <v>5669.68</v>
      </c>
      <c r="I629" s="18">
        <f t="shared" si="160"/>
        <v>1487.72</v>
      </c>
      <c r="J629" s="18">
        <f t="shared" si="161"/>
        <v>0</v>
      </c>
      <c r="K629" s="18">
        <f t="shared" si="162"/>
        <v>7157.4</v>
      </c>
      <c r="L629" s="15">
        <f t="shared" si="163"/>
        <v>7157.4</v>
      </c>
    </row>
    <row r="630" spans="1:12" ht="39.6" x14ac:dyDescent="0.25">
      <c r="A630" s="12">
        <v>2098</v>
      </c>
      <c r="B630" s="13" t="s">
        <v>1249</v>
      </c>
      <c r="C630" s="14" t="s">
        <v>1250</v>
      </c>
      <c r="D630" s="15" t="s">
        <v>25</v>
      </c>
      <c r="E630" s="19">
        <v>1</v>
      </c>
      <c r="F630" s="17">
        <v>5897.63</v>
      </c>
      <c r="G630" s="17">
        <v>310.83999999999997</v>
      </c>
      <c r="H630" s="17">
        <f t="shared" si="159"/>
        <v>6208.47</v>
      </c>
      <c r="I630" s="18">
        <f t="shared" si="160"/>
        <v>1629.1</v>
      </c>
      <c r="J630" s="18">
        <f t="shared" si="161"/>
        <v>0</v>
      </c>
      <c r="K630" s="18">
        <f t="shared" si="162"/>
        <v>7837.57</v>
      </c>
      <c r="L630" s="15">
        <f t="shared" si="163"/>
        <v>7837.57</v>
      </c>
    </row>
    <row r="631" spans="1:12" ht="13.2" x14ac:dyDescent="0.25">
      <c r="A631" s="8"/>
      <c r="B631" s="9"/>
      <c r="C631" s="10" t="s">
        <v>1251</v>
      </c>
      <c r="D631" s="10"/>
      <c r="E631" s="10"/>
      <c r="F631" s="11"/>
      <c r="G631" s="11"/>
      <c r="H631" s="11"/>
      <c r="I631" s="11"/>
      <c r="J631" s="11"/>
      <c r="K631" s="11"/>
      <c r="L631" s="10"/>
    </row>
    <row r="632" spans="1:12" ht="39.6" x14ac:dyDescent="0.25">
      <c r="A632" s="12">
        <v>2099</v>
      </c>
      <c r="B632" s="13" t="s">
        <v>1252</v>
      </c>
      <c r="C632" s="14" t="s">
        <v>1253</v>
      </c>
      <c r="D632" s="15" t="s">
        <v>25</v>
      </c>
      <c r="E632" s="19">
        <v>2</v>
      </c>
      <c r="F632" s="17">
        <v>88.53</v>
      </c>
      <c r="G632" s="17">
        <v>299.33999999999997</v>
      </c>
      <c r="H632" s="17">
        <f t="shared" ref="H632:H636" si="164">TRUNC((G632+F632),2)</f>
        <v>387.87</v>
      </c>
      <c r="I632" s="18">
        <f t="shared" ref="I632:I636" si="165">TRUNC((H632*$K$802),2)</f>
        <v>101.77</v>
      </c>
      <c r="J632" s="18">
        <f t="shared" ref="J632:J636" si="166">TRUNC((H632+I632)*$K$803,2)</f>
        <v>0</v>
      </c>
      <c r="K632" s="18">
        <f t="shared" ref="K632:K636" si="167">TRUNC((H632*(1+$K$802))-(H632*(1+$K$802)*$K$803),2)</f>
        <v>489.64</v>
      </c>
      <c r="L632" s="15">
        <f t="shared" ref="L632:L636" si="168">TRUNC(K632*E632,2)</f>
        <v>979.28</v>
      </c>
    </row>
    <row r="633" spans="1:12" ht="26.4" x14ac:dyDescent="0.25">
      <c r="A633" s="12">
        <v>2100</v>
      </c>
      <c r="B633" s="13" t="s">
        <v>1254</v>
      </c>
      <c r="C633" s="14" t="s">
        <v>1255</v>
      </c>
      <c r="D633" s="15" t="s">
        <v>25</v>
      </c>
      <c r="E633" s="19">
        <v>6</v>
      </c>
      <c r="F633" s="17">
        <v>208.93</v>
      </c>
      <c r="G633" s="17">
        <v>33.630000000000003</v>
      </c>
      <c r="H633" s="17">
        <f t="shared" si="164"/>
        <v>242.56</v>
      </c>
      <c r="I633" s="18">
        <f t="shared" si="165"/>
        <v>63.64</v>
      </c>
      <c r="J633" s="18">
        <f t="shared" si="166"/>
        <v>0</v>
      </c>
      <c r="K633" s="18">
        <f t="shared" si="167"/>
        <v>306.2</v>
      </c>
      <c r="L633" s="15">
        <f t="shared" si="168"/>
        <v>1837.2</v>
      </c>
    </row>
    <row r="634" spans="1:12" ht="26.4" x14ac:dyDescent="0.25">
      <c r="A634" s="12">
        <v>2101</v>
      </c>
      <c r="B634" s="13" t="s">
        <v>1256</v>
      </c>
      <c r="C634" s="14" t="s">
        <v>1257</v>
      </c>
      <c r="D634" s="15" t="s">
        <v>25</v>
      </c>
      <c r="E634" s="19">
        <v>6</v>
      </c>
      <c r="F634" s="17">
        <v>69.16</v>
      </c>
      <c r="G634" s="17">
        <v>33.46</v>
      </c>
      <c r="H634" s="17">
        <f t="shared" si="164"/>
        <v>102.62</v>
      </c>
      <c r="I634" s="18">
        <f t="shared" si="165"/>
        <v>26.92</v>
      </c>
      <c r="J634" s="18">
        <f t="shared" si="166"/>
        <v>0</v>
      </c>
      <c r="K634" s="18">
        <f t="shared" si="167"/>
        <v>129.54</v>
      </c>
      <c r="L634" s="15">
        <f t="shared" si="168"/>
        <v>777.24</v>
      </c>
    </row>
    <row r="635" spans="1:12" ht="39.6" x14ac:dyDescent="0.25">
      <c r="A635" s="12">
        <v>2102</v>
      </c>
      <c r="B635" s="13" t="s">
        <v>1258</v>
      </c>
      <c r="C635" s="14" t="s">
        <v>1259</v>
      </c>
      <c r="D635" s="15" t="s">
        <v>25</v>
      </c>
      <c r="E635" s="19">
        <v>2</v>
      </c>
      <c r="F635" s="17">
        <v>2172.37</v>
      </c>
      <c r="G635" s="17">
        <v>28.37</v>
      </c>
      <c r="H635" s="17">
        <f t="shared" si="164"/>
        <v>2200.7399999999998</v>
      </c>
      <c r="I635" s="18">
        <f t="shared" si="165"/>
        <v>577.47</v>
      </c>
      <c r="J635" s="18">
        <f t="shared" si="166"/>
        <v>0</v>
      </c>
      <c r="K635" s="18">
        <f t="shared" si="167"/>
        <v>2778.21</v>
      </c>
      <c r="L635" s="15">
        <f t="shared" si="168"/>
        <v>5556.42</v>
      </c>
    </row>
    <row r="636" spans="1:12" ht="39.6" x14ac:dyDescent="0.25">
      <c r="A636" s="12">
        <v>2103</v>
      </c>
      <c r="B636" s="13" t="s">
        <v>1260</v>
      </c>
      <c r="C636" s="14" t="s">
        <v>1261</v>
      </c>
      <c r="D636" s="15" t="s">
        <v>46</v>
      </c>
      <c r="E636" s="16">
        <v>350</v>
      </c>
      <c r="F636" s="17">
        <v>24.84</v>
      </c>
      <c r="G636" s="17">
        <v>7.5</v>
      </c>
      <c r="H636" s="17">
        <f t="shared" si="164"/>
        <v>32.340000000000003</v>
      </c>
      <c r="I636" s="18">
        <f t="shared" si="165"/>
        <v>8.48</v>
      </c>
      <c r="J636" s="18">
        <f t="shared" si="166"/>
        <v>0</v>
      </c>
      <c r="K636" s="18">
        <f t="shared" si="167"/>
        <v>40.82</v>
      </c>
      <c r="L636" s="15">
        <f t="shared" si="168"/>
        <v>14287</v>
      </c>
    </row>
    <row r="637" spans="1:12" ht="13.2" x14ac:dyDescent="0.25">
      <c r="A637" s="8"/>
      <c r="B637" s="9"/>
      <c r="C637" s="10" t="s">
        <v>1262</v>
      </c>
      <c r="D637" s="10"/>
      <c r="E637" s="10"/>
      <c r="F637" s="11"/>
      <c r="G637" s="11"/>
      <c r="H637" s="11"/>
      <c r="I637" s="11"/>
      <c r="J637" s="11"/>
      <c r="K637" s="11"/>
      <c r="L637" s="10"/>
    </row>
    <row r="638" spans="1:12" ht="52.8" x14ac:dyDescent="0.25">
      <c r="A638" s="12">
        <v>2104</v>
      </c>
      <c r="B638" s="13" t="s">
        <v>1263</v>
      </c>
      <c r="C638" s="14" t="s">
        <v>1264</v>
      </c>
      <c r="D638" s="15" t="s">
        <v>46</v>
      </c>
      <c r="E638" s="16">
        <v>250</v>
      </c>
      <c r="F638" s="17">
        <v>34.5</v>
      </c>
      <c r="G638" s="17">
        <v>18.95</v>
      </c>
      <c r="H638" s="17">
        <f t="shared" ref="H638:H640" si="169">TRUNC((G638+F638),2)</f>
        <v>53.45</v>
      </c>
      <c r="I638" s="18">
        <f t="shared" ref="I638:I640" si="170">TRUNC((H638*$K$802),2)</f>
        <v>14.02</v>
      </c>
      <c r="J638" s="18">
        <f t="shared" ref="J638:J640" si="171">TRUNC((H638+I638)*$K$803,2)</f>
        <v>0</v>
      </c>
      <c r="K638" s="18">
        <f t="shared" ref="K638:K640" si="172">TRUNC((H638*(1+$K$802))-(H638*(1+$K$802)*$K$803),2)</f>
        <v>67.47</v>
      </c>
      <c r="L638" s="15">
        <f t="shared" ref="L638:L640" si="173">TRUNC(K638*E638,2)</f>
        <v>16867.5</v>
      </c>
    </row>
    <row r="639" spans="1:12" ht="52.8" x14ac:dyDescent="0.25">
      <c r="A639" s="12">
        <v>2105</v>
      </c>
      <c r="B639" s="13" t="s">
        <v>1265</v>
      </c>
      <c r="C639" s="14" t="s">
        <v>1266</v>
      </c>
      <c r="D639" s="15" t="s">
        <v>1267</v>
      </c>
      <c r="E639" s="19">
        <v>2</v>
      </c>
      <c r="F639" s="17">
        <v>500.06</v>
      </c>
      <c r="G639" s="17">
        <v>0</v>
      </c>
      <c r="H639" s="17">
        <f t="shared" si="169"/>
        <v>500.06</v>
      </c>
      <c r="I639" s="18">
        <f t="shared" si="170"/>
        <v>131.21</v>
      </c>
      <c r="J639" s="18">
        <f t="shared" si="171"/>
        <v>0</v>
      </c>
      <c r="K639" s="18">
        <f t="shared" si="172"/>
        <v>631.27</v>
      </c>
      <c r="L639" s="15">
        <f t="shared" si="173"/>
        <v>1262.54</v>
      </c>
    </row>
    <row r="640" spans="1:12" ht="39.6" x14ac:dyDescent="0.25">
      <c r="A640" s="12">
        <v>2106</v>
      </c>
      <c r="B640" s="13" t="s">
        <v>1268</v>
      </c>
      <c r="C640" s="14" t="s">
        <v>1269</v>
      </c>
      <c r="D640" s="15" t="s">
        <v>25</v>
      </c>
      <c r="E640" s="19">
        <v>2</v>
      </c>
      <c r="F640" s="17">
        <v>43.83</v>
      </c>
      <c r="G640" s="17">
        <v>113.18</v>
      </c>
      <c r="H640" s="17">
        <f t="shared" si="169"/>
        <v>157.01</v>
      </c>
      <c r="I640" s="18">
        <f t="shared" si="170"/>
        <v>41.19</v>
      </c>
      <c r="J640" s="18">
        <f t="shared" si="171"/>
        <v>0</v>
      </c>
      <c r="K640" s="18">
        <f t="shared" si="172"/>
        <v>198.2</v>
      </c>
      <c r="L640" s="15">
        <f t="shared" si="173"/>
        <v>396.4</v>
      </c>
    </row>
    <row r="641" spans="1:12" ht="13.2" x14ac:dyDescent="0.25">
      <c r="A641" s="8"/>
      <c r="B641" s="9"/>
      <c r="C641" s="10" t="s">
        <v>1270</v>
      </c>
      <c r="D641" s="10"/>
      <c r="E641" s="10"/>
      <c r="F641" s="11"/>
      <c r="G641" s="11"/>
      <c r="H641" s="11"/>
      <c r="I641" s="11"/>
      <c r="J641" s="11"/>
      <c r="K641" s="11"/>
      <c r="L641" s="10"/>
    </row>
    <row r="642" spans="1:12" ht="39.6" x14ac:dyDescent="0.25">
      <c r="A642" s="12">
        <v>2107</v>
      </c>
      <c r="B642" s="13" t="s">
        <v>1271</v>
      </c>
      <c r="C642" s="14" t="s">
        <v>1272</v>
      </c>
      <c r="D642" s="15" t="s">
        <v>46</v>
      </c>
      <c r="E642" s="16">
        <v>30</v>
      </c>
      <c r="F642" s="17">
        <v>158.51</v>
      </c>
      <c r="G642" s="17">
        <v>45.45</v>
      </c>
      <c r="H642" s="17">
        <f t="shared" ref="H642:H646" si="174">TRUNC((G642+F642),2)</f>
        <v>203.96</v>
      </c>
      <c r="I642" s="18">
        <f t="shared" ref="I642:I646" si="175">TRUNC((H642*$K$802),2)</f>
        <v>53.51</v>
      </c>
      <c r="J642" s="18">
        <f t="shared" ref="J642:J646" si="176">TRUNC((H642+I642)*$K$803,2)</f>
        <v>0</v>
      </c>
      <c r="K642" s="18">
        <f t="shared" ref="K642:K646" si="177">TRUNC((H642*(1+$K$802))-(H642*(1+$K$802)*$K$803),2)</f>
        <v>257.47000000000003</v>
      </c>
      <c r="L642" s="15">
        <f t="shared" ref="L642:L646" si="178">TRUNC(K642*E642,2)</f>
        <v>7724.1</v>
      </c>
    </row>
    <row r="643" spans="1:12" ht="26.4" x14ac:dyDescent="0.25">
      <c r="A643" s="12">
        <v>2108</v>
      </c>
      <c r="B643" s="13" t="s">
        <v>1273</v>
      </c>
      <c r="C643" s="14" t="s">
        <v>1274</v>
      </c>
      <c r="D643" s="15" t="s">
        <v>46</v>
      </c>
      <c r="E643" s="19">
        <v>10</v>
      </c>
      <c r="F643" s="17">
        <v>161.12</v>
      </c>
      <c r="G643" s="17">
        <v>48.17</v>
      </c>
      <c r="H643" s="17">
        <f t="shared" si="174"/>
        <v>209.29</v>
      </c>
      <c r="I643" s="18">
        <f t="shared" si="175"/>
        <v>54.91</v>
      </c>
      <c r="J643" s="18">
        <f t="shared" si="176"/>
        <v>0</v>
      </c>
      <c r="K643" s="18">
        <f t="shared" si="177"/>
        <v>264.2</v>
      </c>
      <c r="L643" s="15">
        <f t="shared" si="178"/>
        <v>2642</v>
      </c>
    </row>
    <row r="644" spans="1:12" ht="52.8" x14ac:dyDescent="0.25">
      <c r="A644" s="12">
        <v>2109</v>
      </c>
      <c r="B644" s="13" t="s">
        <v>1275</v>
      </c>
      <c r="C644" s="14" t="s">
        <v>1276</v>
      </c>
      <c r="D644" s="15" t="s">
        <v>46</v>
      </c>
      <c r="E644" s="16">
        <v>30</v>
      </c>
      <c r="F644" s="17">
        <v>518.57000000000005</v>
      </c>
      <c r="G644" s="17">
        <v>47.56</v>
      </c>
      <c r="H644" s="17">
        <f t="shared" si="174"/>
        <v>566.13</v>
      </c>
      <c r="I644" s="18">
        <f t="shared" si="175"/>
        <v>148.55000000000001</v>
      </c>
      <c r="J644" s="18">
        <f t="shared" si="176"/>
        <v>0</v>
      </c>
      <c r="K644" s="18">
        <f t="shared" si="177"/>
        <v>714.68</v>
      </c>
      <c r="L644" s="15">
        <f t="shared" si="178"/>
        <v>21440.400000000001</v>
      </c>
    </row>
    <row r="645" spans="1:12" ht="39.6" x14ac:dyDescent="0.25">
      <c r="A645" s="12">
        <v>2110</v>
      </c>
      <c r="B645" s="13" t="s">
        <v>1277</v>
      </c>
      <c r="C645" s="14" t="s">
        <v>1278</v>
      </c>
      <c r="D645" s="15" t="s">
        <v>46</v>
      </c>
      <c r="E645" s="16">
        <v>40</v>
      </c>
      <c r="F645" s="17">
        <v>348.06</v>
      </c>
      <c r="G645" s="17">
        <v>47.56</v>
      </c>
      <c r="H645" s="17">
        <f t="shared" si="174"/>
        <v>395.62</v>
      </c>
      <c r="I645" s="18">
        <f t="shared" si="175"/>
        <v>103.81</v>
      </c>
      <c r="J645" s="18">
        <f t="shared" si="176"/>
        <v>0</v>
      </c>
      <c r="K645" s="18">
        <f t="shared" si="177"/>
        <v>499.43</v>
      </c>
      <c r="L645" s="15">
        <f t="shared" si="178"/>
        <v>19977.2</v>
      </c>
    </row>
    <row r="646" spans="1:12" ht="39.6" x14ac:dyDescent="0.25">
      <c r="A646" s="12">
        <v>2111</v>
      </c>
      <c r="B646" s="13" t="s">
        <v>1279</v>
      </c>
      <c r="C646" s="14" t="s">
        <v>1280</v>
      </c>
      <c r="D646" s="15" t="s">
        <v>46</v>
      </c>
      <c r="E646" s="19">
        <v>60</v>
      </c>
      <c r="F646" s="17">
        <v>16.760000000000002</v>
      </c>
      <c r="G646" s="17">
        <v>47.56</v>
      </c>
      <c r="H646" s="17">
        <f t="shared" si="174"/>
        <v>64.319999999999993</v>
      </c>
      <c r="I646" s="18">
        <f t="shared" si="175"/>
        <v>16.87</v>
      </c>
      <c r="J646" s="18">
        <f t="shared" si="176"/>
        <v>0</v>
      </c>
      <c r="K646" s="18">
        <f t="shared" si="177"/>
        <v>81.19</v>
      </c>
      <c r="L646" s="15">
        <f t="shared" si="178"/>
        <v>4871.3999999999996</v>
      </c>
    </row>
    <row r="647" spans="1:12" ht="13.2" x14ac:dyDescent="0.25">
      <c r="A647" s="8"/>
      <c r="B647" s="9"/>
      <c r="C647" s="10" t="s">
        <v>1281</v>
      </c>
      <c r="D647" s="10"/>
      <c r="E647" s="10"/>
      <c r="F647" s="11"/>
      <c r="G647" s="11"/>
      <c r="H647" s="11"/>
      <c r="I647" s="11"/>
      <c r="J647" s="11"/>
      <c r="K647" s="11"/>
      <c r="L647" s="10"/>
    </row>
    <row r="648" spans="1:12" ht="39.6" x14ac:dyDescent="0.25">
      <c r="A648" s="12">
        <v>2112</v>
      </c>
      <c r="B648" s="13" t="s">
        <v>1282</v>
      </c>
      <c r="C648" s="14" t="s">
        <v>1283</v>
      </c>
      <c r="D648" s="15" t="s">
        <v>39</v>
      </c>
      <c r="E648" s="19">
        <v>4</v>
      </c>
      <c r="F648" s="17">
        <v>809.57</v>
      </c>
      <c r="G648" s="17">
        <v>185.58</v>
      </c>
      <c r="H648" s="17">
        <f t="shared" ref="H648:H654" si="179">TRUNC((G648+F648),2)</f>
        <v>995.15</v>
      </c>
      <c r="I648" s="18">
        <f t="shared" ref="I648:I654" si="180">TRUNC((H648*$K$802),2)</f>
        <v>261.12</v>
      </c>
      <c r="J648" s="18">
        <f t="shared" ref="J648:J654" si="181">TRUNC((H648+I648)*$K$803,2)</f>
        <v>0</v>
      </c>
      <c r="K648" s="18">
        <f t="shared" ref="K648:K654" si="182">TRUNC((H648*(1+$K$802))-(H648*(1+$K$802)*$K$803),2)</f>
        <v>1256.27</v>
      </c>
      <c r="L648" s="15">
        <f t="shared" ref="L648:L654" si="183">TRUNC(K648*E648,2)</f>
        <v>5025.08</v>
      </c>
    </row>
    <row r="649" spans="1:12" ht="26.4" x14ac:dyDescent="0.25">
      <c r="A649" s="12">
        <v>2113</v>
      </c>
      <c r="B649" s="13" t="s">
        <v>1284</v>
      </c>
      <c r="C649" s="14" t="s">
        <v>1285</v>
      </c>
      <c r="D649" s="15" t="s">
        <v>39</v>
      </c>
      <c r="E649" s="19">
        <v>16</v>
      </c>
      <c r="F649" s="17">
        <v>8.31</v>
      </c>
      <c r="G649" s="17">
        <v>22.86</v>
      </c>
      <c r="H649" s="17">
        <f t="shared" si="179"/>
        <v>31.17</v>
      </c>
      <c r="I649" s="18">
        <f t="shared" si="180"/>
        <v>8.17</v>
      </c>
      <c r="J649" s="18">
        <f t="shared" si="181"/>
        <v>0</v>
      </c>
      <c r="K649" s="18">
        <f t="shared" si="182"/>
        <v>39.340000000000003</v>
      </c>
      <c r="L649" s="15">
        <f t="shared" si="183"/>
        <v>629.44000000000005</v>
      </c>
    </row>
    <row r="650" spans="1:12" ht="26.4" x14ac:dyDescent="0.25">
      <c r="A650" s="12">
        <v>2114</v>
      </c>
      <c r="B650" s="13" t="s">
        <v>1286</v>
      </c>
      <c r="C650" s="14" t="s">
        <v>1287</v>
      </c>
      <c r="D650" s="15" t="s">
        <v>39</v>
      </c>
      <c r="E650" s="16">
        <v>30</v>
      </c>
      <c r="F650" s="17">
        <v>68.31</v>
      </c>
      <c r="G650" s="17">
        <v>34.049999999999997</v>
      </c>
      <c r="H650" s="17">
        <f t="shared" si="179"/>
        <v>102.36</v>
      </c>
      <c r="I650" s="18">
        <f t="shared" si="180"/>
        <v>26.85</v>
      </c>
      <c r="J650" s="18">
        <f t="shared" si="181"/>
        <v>0</v>
      </c>
      <c r="K650" s="18">
        <f t="shared" si="182"/>
        <v>129.21</v>
      </c>
      <c r="L650" s="15">
        <f t="shared" si="183"/>
        <v>3876.3</v>
      </c>
    </row>
    <row r="651" spans="1:12" ht="26.4" x14ac:dyDescent="0.25">
      <c r="A651" s="12">
        <v>2115</v>
      </c>
      <c r="B651" s="13" t="s">
        <v>1288</v>
      </c>
      <c r="C651" s="14" t="s">
        <v>1289</v>
      </c>
      <c r="D651" s="15" t="s">
        <v>39</v>
      </c>
      <c r="E651" s="19">
        <v>8</v>
      </c>
      <c r="F651" s="17">
        <v>21.75</v>
      </c>
      <c r="G651" s="17">
        <v>68.11</v>
      </c>
      <c r="H651" s="17">
        <f t="shared" si="179"/>
        <v>89.86</v>
      </c>
      <c r="I651" s="18">
        <f t="shared" si="180"/>
        <v>23.57</v>
      </c>
      <c r="J651" s="18">
        <f t="shared" si="181"/>
        <v>0</v>
      </c>
      <c r="K651" s="18">
        <f t="shared" si="182"/>
        <v>113.43</v>
      </c>
      <c r="L651" s="15">
        <f t="shared" si="183"/>
        <v>907.44</v>
      </c>
    </row>
    <row r="652" spans="1:12" ht="26.4" x14ac:dyDescent="0.25">
      <c r="A652" s="12">
        <v>2116</v>
      </c>
      <c r="B652" s="13" t="s">
        <v>1290</v>
      </c>
      <c r="C652" s="14" t="s">
        <v>1291</v>
      </c>
      <c r="D652" s="15" t="s">
        <v>39</v>
      </c>
      <c r="E652" s="19">
        <v>8</v>
      </c>
      <c r="F652" s="17">
        <v>207.13</v>
      </c>
      <c r="G652" s="17">
        <v>65.98</v>
      </c>
      <c r="H652" s="17">
        <f t="shared" si="179"/>
        <v>273.11</v>
      </c>
      <c r="I652" s="18">
        <f t="shared" si="180"/>
        <v>71.66</v>
      </c>
      <c r="J652" s="18">
        <f t="shared" si="181"/>
        <v>0</v>
      </c>
      <c r="K652" s="18">
        <f t="shared" si="182"/>
        <v>344.77</v>
      </c>
      <c r="L652" s="15">
        <f t="shared" si="183"/>
        <v>2758.16</v>
      </c>
    </row>
    <row r="653" spans="1:12" ht="52.8" x14ac:dyDescent="0.25">
      <c r="A653" s="12">
        <v>2117</v>
      </c>
      <c r="B653" s="13" t="s">
        <v>1292</v>
      </c>
      <c r="C653" s="14" t="s">
        <v>1293</v>
      </c>
      <c r="D653" s="15" t="s">
        <v>39</v>
      </c>
      <c r="E653" s="19">
        <v>15</v>
      </c>
      <c r="F653" s="17">
        <v>849.05</v>
      </c>
      <c r="G653" s="17">
        <v>96.05</v>
      </c>
      <c r="H653" s="17">
        <f t="shared" si="179"/>
        <v>945.1</v>
      </c>
      <c r="I653" s="18">
        <f t="shared" si="180"/>
        <v>247.99</v>
      </c>
      <c r="J653" s="18">
        <f t="shared" si="181"/>
        <v>0</v>
      </c>
      <c r="K653" s="18">
        <f t="shared" si="182"/>
        <v>1193.0899999999999</v>
      </c>
      <c r="L653" s="15">
        <f t="shared" si="183"/>
        <v>17896.349999999999</v>
      </c>
    </row>
    <row r="654" spans="1:12" ht="66" x14ac:dyDescent="0.25">
      <c r="A654" s="12">
        <v>2118</v>
      </c>
      <c r="B654" s="13" t="s">
        <v>1294</v>
      </c>
      <c r="C654" s="14" t="s">
        <v>1295</v>
      </c>
      <c r="D654" s="15" t="s">
        <v>39</v>
      </c>
      <c r="E654" s="19">
        <v>15</v>
      </c>
      <c r="F654" s="17">
        <v>788.58</v>
      </c>
      <c r="G654" s="17">
        <v>0</v>
      </c>
      <c r="H654" s="17">
        <f t="shared" si="179"/>
        <v>788.58</v>
      </c>
      <c r="I654" s="18">
        <f t="shared" si="180"/>
        <v>206.92</v>
      </c>
      <c r="J654" s="18">
        <f t="shared" si="181"/>
        <v>0</v>
      </c>
      <c r="K654" s="18">
        <f t="shared" si="182"/>
        <v>995.5</v>
      </c>
      <c r="L654" s="15">
        <f t="shared" si="183"/>
        <v>14932.5</v>
      </c>
    </row>
    <row r="655" spans="1:12" ht="13.2" x14ac:dyDescent="0.25">
      <c r="A655" s="8"/>
      <c r="B655" s="9"/>
      <c r="C655" s="10" t="s">
        <v>1296</v>
      </c>
      <c r="D655" s="10"/>
      <c r="E655" s="10"/>
      <c r="F655" s="11"/>
      <c r="G655" s="11"/>
      <c r="H655" s="11"/>
      <c r="I655" s="11"/>
      <c r="J655" s="11"/>
      <c r="K655" s="11"/>
      <c r="L655" s="10"/>
    </row>
    <row r="656" spans="1:12" ht="26.4" x14ac:dyDescent="0.25">
      <c r="A656" s="12">
        <v>2119</v>
      </c>
      <c r="B656" s="13" t="s">
        <v>1297</v>
      </c>
      <c r="C656" s="14" t="s">
        <v>1298</v>
      </c>
      <c r="D656" s="15" t="s">
        <v>39</v>
      </c>
      <c r="E656" s="19">
        <v>10</v>
      </c>
      <c r="F656" s="17">
        <v>826.56</v>
      </c>
      <c r="G656" s="17">
        <v>86.94</v>
      </c>
      <c r="H656" s="17">
        <f t="shared" ref="H656:H661" si="184">TRUNC((G656+F656),2)</f>
        <v>913.5</v>
      </c>
      <c r="I656" s="18">
        <f t="shared" ref="I656:I661" si="185">TRUNC((H656*$K$802),2)</f>
        <v>239.7</v>
      </c>
      <c r="J656" s="18">
        <f t="shared" ref="J656:J661" si="186">TRUNC((H656+I656)*$K$803,2)</f>
        <v>0</v>
      </c>
      <c r="K656" s="18">
        <f t="shared" ref="K656:K661" si="187">TRUNC((H656*(1+$K$802))-(H656*(1+$K$802)*$K$803),2)</f>
        <v>1153.2</v>
      </c>
      <c r="L656" s="15">
        <f t="shared" ref="L656:L661" si="188">TRUNC(K656*E656,2)</f>
        <v>11532</v>
      </c>
    </row>
    <row r="657" spans="1:12" ht="26.4" x14ac:dyDescent="0.25">
      <c r="A657" s="12">
        <v>2120</v>
      </c>
      <c r="B657" s="13" t="s">
        <v>1299</v>
      </c>
      <c r="C657" s="14" t="s">
        <v>1300</v>
      </c>
      <c r="D657" s="15" t="s">
        <v>39</v>
      </c>
      <c r="E657" s="19">
        <v>40</v>
      </c>
      <c r="F657" s="17">
        <v>7.99</v>
      </c>
      <c r="G657" s="17">
        <v>22.82</v>
      </c>
      <c r="H657" s="17">
        <f t="shared" si="184"/>
        <v>30.81</v>
      </c>
      <c r="I657" s="18">
        <f t="shared" si="185"/>
        <v>8.08</v>
      </c>
      <c r="J657" s="18">
        <f t="shared" si="186"/>
        <v>0</v>
      </c>
      <c r="K657" s="18">
        <f t="shared" si="187"/>
        <v>38.89</v>
      </c>
      <c r="L657" s="15">
        <f t="shared" si="188"/>
        <v>1555.6</v>
      </c>
    </row>
    <row r="658" spans="1:12" ht="26.4" x14ac:dyDescent="0.25">
      <c r="A658" s="12">
        <v>2121</v>
      </c>
      <c r="B658" s="13" t="s">
        <v>1301</v>
      </c>
      <c r="C658" s="14" t="s">
        <v>1302</v>
      </c>
      <c r="D658" s="15" t="s">
        <v>39</v>
      </c>
      <c r="E658" s="16">
        <v>35</v>
      </c>
      <c r="F658" s="17">
        <v>175.48</v>
      </c>
      <c r="G658" s="17">
        <v>19.010000000000002</v>
      </c>
      <c r="H658" s="17">
        <f t="shared" si="184"/>
        <v>194.49</v>
      </c>
      <c r="I658" s="18">
        <f t="shared" si="185"/>
        <v>51.03</v>
      </c>
      <c r="J658" s="18">
        <f t="shared" si="186"/>
        <v>0</v>
      </c>
      <c r="K658" s="18">
        <f t="shared" si="187"/>
        <v>245.52</v>
      </c>
      <c r="L658" s="15">
        <f t="shared" si="188"/>
        <v>8593.2000000000007</v>
      </c>
    </row>
    <row r="659" spans="1:12" ht="39.6" x14ac:dyDescent="0.25">
      <c r="A659" s="12">
        <v>2122</v>
      </c>
      <c r="B659" s="13" t="s">
        <v>1303</v>
      </c>
      <c r="C659" s="14" t="s">
        <v>1304</v>
      </c>
      <c r="D659" s="15" t="s">
        <v>39</v>
      </c>
      <c r="E659" s="16">
        <v>25</v>
      </c>
      <c r="F659" s="17">
        <v>54.28</v>
      </c>
      <c r="G659" s="17">
        <v>146.04</v>
      </c>
      <c r="H659" s="17">
        <f t="shared" si="184"/>
        <v>200.32</v>
      </c>
      <c r="I659" s="18">
        <f t="shared" si="185"/>
        <v>52.56</v>
      </c>
      <c r="J659" s="18">
        <f t="shared" si="186"/>
        <v>0</v>
      </c>
      <c r="K659" s="18">
        <f t="shared" si="187"/>
        <v>252.88</v>
      </c>
      <c r="L659" s="15">
        <f t="shared" si="188"/>
        <v>6322</v>
      </c>
    </row>
    <row r="660" spans="1:12" ht="26.4" x14ac:dyDescent="0.25">
      <c r="A660" s="12">
        <v>2123</v>
      </c>
      <c r="B660" s="13" t="s">
        <v>1305</v>
      </c>
      <c r="C660" s="14" t="s">
        <v>1306</v>
      </c>
      <c r="D660" s="15" t="s">
        <v>39</v>
      </c>
      <c r="E660" s="19">
        <v>30</v>
      </c>
      <c r="F660" s="17">
        <v>41.36</v>
      </c>
      <c r="G660" s="17">
        <v>85.78</v>
      </c>
      <c r="H660" s="17">
        <f t="shared" si="184"/>
        <v>127.14</v>
      </c>
      <c r="I660" s="18">
        <f t="shared" si="185"/>
        <v>33.36</v>
      </c>
      <c r="J660" s="18">
        <f t="shared" si="186"/>
        <v>0</v>
      </c>
      <c r="K660" s="18">
        <f t="shared" si="187"/>
        <v>160.5</v>
      </c>
      <c r="L660" s="15">
        <f t="shared" si="188"/>
        <v>4815</v>
      </c>
    </row>
    <row r="661" spans="1:12" ht="39.6" x14ac:dyDescent="0.25">
      <c r="A661" s="12">
        <v>2124</v>
      </c>
      <c r="B661" s="13" t="s">
        <v>1307</v>
      </c>
      <c r="C661" s="14" t="s">
        <v>1308</v>
      </c>
      <c r="D661" s="15" t="s">
        <v>39</v>
      </c>
      <c r="E661" s="19">
        <v>22</v>
      </c>
      <c r="F661" s="17">
        <v>976.31</v>
      </c>
      <c r="G661" s="17">
        <v>43.16</v>
      </c>
      <c r="H661" s="17">
        <f t="shared" si="184"/>
        <v>1019.47</v>
      </c>
      <c r="I661" s="18">
        <f t="shared" si="185"/>
        <v>267.5</v>
      </c>
      <c r="J661" s="18">
        <f t="shared" si="186"/>
        <v>0</v>
      </c>
      <c r="K661" s="18">
        <f t="shared" si="187"/>
        <v>1286.97</v>
      </c>
      <c r="L661" s="15">
        <f t="shared" si="188"/>
        <v>28313.34</v>
      </c>
    </row>
    <row r="662" spans="1:12" ht="13.2" x14ac:dyDescent="0.25">
      <c r="A662" s="8"/>
      <c r="B662" s="9"/>
      <c r="C662" s="10" t="s">
        <v>1309</v>
      </c>
      <c r="D662" s="10"/>
      <c r="E662" s="10"/>
      <c r="F662" s="11"/>
      <c r="G662" s="11"/>
      <c r="H662" s="11"/>
      <c r="I662" s="11"/>
      <c r="J662" s="11"/>
      <c r="K662" s="11"/>
      <c r="L662" s="10"/>
    </row>
    <row r="663" spans="1:12" ht="52.8" x14ac:dyDescent="0.25">
      <c r="A663" s="12">
        <v>2125</v>
      </c>
      <c r="B663" s="13" t="s">
        <v>1310</v>
      </c>
      <c r="C663" s="14" t="s">
        <v>1311</v>
      </c>
      <c r="D663" s="15" t="s">
        <v>39</v>
      </c>
      <c r="E663" s="19">
        <v>30</v>
      </c>
      <c r="F663" s="17">
        <v>299.43</v>
      </c>
      <c r="G663" s="17">
        <v>91.27</v>
      </c>
      <c r="H663" s="17">
        <f t="shared" ref="H663:H665" si="189">TRUNC((G663+F663),2)</f>
        <v>390.7</v>
      </c>
      <c r="I663" s="18">
        <f t="shared" ref="I663:I665" si="190">TRUNC((H663*$K$802),2)</f>
        <v>102.51</v>
      </c>
      <c r="J663" s="18">
        <f t="shared" ref="J663:J665" si="191">TRUNC((H663+I663)*$K$803,2)</f>
        <v>0</v>
      </c>
      <c r="K663" s="18">
        <f t="shared" ref="K663:K665" si="192">TRUNC((H663*(1+$K$802))-(H663*(1+$K$802)*$K$803),2)</f>
        <v>493.21</v>
      </c>
      <c r="L663" s="15">
        <f t="shared" ref="L663:L665" si="193">TRUNC(K663*E663,2)</f>
        <v>14796.3</v>
      </c>
    </row>
    <row r="664" spans="1:12" ht="39.6" x14ac:dyDescent="0.25">
      <c r="A664" s="12">
        <v>2126</v>
      </c>
      <c r="B664" s="13" t="s">
        <v>1312</v>
      </c>
      <c r="C664" s="14" t="s">
        <v>1313</v>
      </c>
      <c r="D664" s="15" t="s">
        <v>39</v>
      </c>
      <c r="E664" s="16">
        <v>20</v>
      </c>
      <c r="F664" s="17">
        <v>135.04</v>
      </c>
      <c r="G664" s="17">
        <v>221.71</v>
      </c>
      <c r="H664" s="17">
        <f t="shared" si="189"/>
        <v>356.75</v>
      </c>
      <c r="I664" s="18">
        <f t="shared" si="190"/>
        <v>93.61</v>
      </c>
      <c r="J664" s="18">
        <f t="shared" si="191"/>
        <v>0</v>
      </c>
      <c r="K664" s="18">
        <f t="shared" si="192"/>
        <v>450.36</v>
      </c>
      <c r="L664" s="15">
        <f t="shared" si="193"/>
        <v>9007.2000000000007</v>
      </c>
    </row>
    <row r="665" spans="1:12" ht="66" x14ac:dyDescent="0.25">
      <c r="A665" s="12">
        <v>2127</v>
      </c>
      <c r="B665" s="13" t="s">
        <v>1314</v>
      </c>
      <c r="C665" s="14" t="s">
        <v>1315</v>
      </c>
      <c r="D665" s="15" t="s">
        <v>46</v>
      </c>
      <c r="E665" s="16">
        <v>35</v>
      </c>
      <c r="F665" s="17">
        <v>241.75</v>
      </c>
      <c r="G665" s="17">
        <v>302.06</v>
      </c>
      <c r="H665" s="17">
        <f t="shared" si="189"/>
        <v>543.80999999999995</v>
      </c>
      <c r="I665" s="18">
        <f t="shared" si="190"/>
        <v>142.69</v>
      </c>
      <c r="J665" s="18">
        <f t="shared" si="191"/>
        <v>0</v>
      </c>
      <c r="K665" s="18">
        <f t="shared" si="192"/>
        <v>686.5</v>
      </c>
      <c r="L665" s="15">
        <f t="shared" si="193"/>
        <v>24027.5</v>
      </c>
    </row>
    <row r="666" spans="1:12" ht="13.2" x14ac:dyDescent="0.25">
      <c r="A666" s="8"/>
      <c r="B666" s="9"/>
      <c r="C666" s="10" t="s">
        <v>1316</v>
      </c>
      <c r="D666" s="10"/>
      <c r="E666" s="10"/>
      <c r="F666" s="11"/>
      <c r="G666" s="11"/>
      <c r="H666" s="11"/>
      <c r="I666" s="11"/>
      <c r="J666" s="11"/>
      <c r="K666" s="11"/>
      <c r="L666" s="10"/>
    </row>
    <row r="667" spans="1:12" ht="26.4" x14ac:dyDescent="0.25">
      <c r="A667" s="12">
        <v>2128</v>
      </c>
      <c r="B667" s="13" t="s">
        <v>1317</v>
      </c>
      <c r="C667" s="14" t="s">
        <v>1318</v>
      </c>
      <c r="D667" s="15" t="s">
        <v>46</v>
      </c>
      <c r="E667" s="19">
        <v>100</v>
      </c>
      <c r="F667" s="17">
        <v>6.44</v>
      </c>
      <c r="G667" s="17">
        <v>4.29</v>
      </c>
      <c r="H667" s="17">
        <f t="shared" ref="H667:H687" si="194">TRUNC((G667+F667),2)</f>
        <v>10.73</v>
      </c>
      <c r="I667" s="18">
        <f t="shared" ref="I667:I687" si="195">TRUNC((H667*$K$802),2)</f>
        <v>2.81</v>
      </c>
      <c r="J667" s="18">
        <f t="shared" ref="J667:J687" si="196">TRUNC((H667+I667)*$K$803,2)</f>
        <v>0</v>
      </c>
      <c r="K667" s="18">
        <f t="shared" ref="K667:K687" si="197">TRUNC((H667*(1+$K$802))-(H667*(1+$K$802)*$K$803),2)</f>
        <v>13.54</v>
      </c>
      <c r="L667" s="15">
        <f t="shared" ref="L667:L687" si="198">TRUNC(K667*E667,2)</f>
        <v>1354</v>
      </c>
    </row>
    <row r="668" spans="1:12" ht="26.4" x14ac:dyDescent="0.25">
      <c r="A668" s="12">
        <v>2129</v>
      </c>
      <c r="B668" s="13" t="s">
        <v>1319</v>
      </c>
      <c r="C668" s="14" t="s">
        <v>1320</v>
      </c>
      <c r="D668" s="15" t="s">
        <v>39</v>
      </c>
      <c r="E668" s="19">
        <v>300</v>
      </c>
      <c r="F668" s="17">
        <v>1.26</v>
      </c>
      <c r="G668" s="17">
        <v>3.38</v>
      </c>
      <c r="H668" s="17">
        <f t="shared" si="194"/>
        <v>4.6399999999999997</v>
      </c>
      <c r="I668" s="18">
        <f t="shared" si="195"/>
        <v>1.21</v>
      </c>
      <c r="J668" s="18">
        <f t="shared" si="196"/>
        <v>0</v>
      </c>
      <c r="K668" s="18">
        <f t="shared" si="197"/>
        <v>5.85</v>
      </c>
      <c r="L668" s="15">
        <f t="shared" si="198"/>
        <v>1755</v>
      </c>
    </row>
    <row r="669" spans="1:12" ht="26.4" x14ac:dyDescent="0.25">
      <c r="A669" s="12">
        <v>2130</v>
      </c>
      <c r="B669" s="13" t="s">
        <v>1321</v>
      </c>
      <c r="C669" s="14" t="s">
        <v>1322</v>
      </c>
      <c r="D669" s="15" t="s">
        <v>39</v>
      </c>
      <c r="E669" s="19">
        <v>60</v>
      </c>
      <c r="F669" s="17">
        <v>1.25</v>
      </c>
      <c r="G669" s="17">
        <v>2.95</v>
      </c>
      <c r="H669" s="17">
        <f t="shared" si="194"/>
        <v>4.2</v>
      </c>
      <c r="I669" s="18">
        <f t="shared" si="195"/>
        <v>1.1000000000000001</v>
      </c>
      <c r="J669" s="18">
        <f t="shared" si="196"/>
        <v>0</v>
      </c>
      <c r="K669" s="18">
        <f t="shared" si="197"/>
        <v>5.3</v>
      </c>
      <c r="L669" s="15">
        <f t="shared" si="198"/>
        <v>318</v>
      </c>
    </row>
    <row r="670" spans="1:12" ht="26.4" x14ac:dyDescent="0.25">
      <c r="A670" s="12">
        <v>2131</v>
      </c>
      <c r="B670" s="13" t="s">
        <v>1323</v>
      </c>
      <c r="C670" s="14" t="s">
        <v>1324</v>
      </c>
      <c r="D670" s="15" t="s">
        <v>39</v>
      </c>
      <c r="E670" s="19">
        <v>20</v>
      </c>
      <c r="F670" s="17">
        <v>67.69</v>
      </c>
      <c r="G670" s="17">
        <v>75.56</v>
      </c>
      <c r="H670" s="17">
        <f t="shared" si="194"/>
        <v>143.25</v>
      </c>
      <c r="I670" s="18">
        <f t="shared" si="195"/>
        <v>37.58</v>
      </c>
      <c r="J670" s="18">
        <f t="shared" si="196"/>
        <v>0</v>
      </c>
      <c r="K670" s="18">
        <f t="shared" si="197"/>
        <v>180.83</v>
      </c>
      <c r="L670" s="15">
        <f t="shared" si="198"/>
        <v>3616.6</v>
      </c>
    </row>
    <row r="671" spans="1:12" ht="52.8" x14ac:dyDescent="0.25">
      <c r="A671" s="12">
        <v>2132</v>
      </c>
      <c r="B671" s="13" t="s">
        <v>1325</v>
      </c>
      <c r="C671" s="14" t="s">
        <v>1326</v>
      </c>
      <c r="D671" s="15" t="s">
        <v>46</v>
      </c>
      <c r="E671" s="19">
        <v>250</v>
      </c>
      <c r="F671" s="17">
        <v>19.32</v>
      </c>
      <c r="G671" s="17">
        <v>7.89</v>
      </c>
      <c r="H671" s="17">
        <f t="shared" si="194"/>
        <v>27.21</v>
      </c>
      <c r="I671" s="18">
        <f t="shared" si="195"/>
        <v>7.13</v>
      </c>
      <c r="J671" s="18">
        <f t="shared" si="196"/>
        <v>0</v>
      </c>
      <c r="K671" s="18">
        <f t="shared" si="197"/>
        <v>34.340000000000003</v>
      </c>
      <c r="L671" s="15">
        <f t="shared" si="198"/>
        <v>8585</v>
      </c>
    </row>
    <row r="672" spans="1:12" ht="26.4" x14ac:dyDescent="0.25">
      <c r="A672" s="12">
        <v>2133</v>
      </c>
      <c r="B672" s="13" t="s">
        <v>1327</v>
      </c>
      <c r="C672" s="14" t="s">
        <v>1328</v>
      </c>
      <c r="D672" s="15" t="s">
        <v>46</v>
      </c>
      <c r="E672" s="19">
        <v>20</v>
      </c>
      <c r="F672" s="17">
        <v>55.65</v>
      </c>
      <c r="G672" s="17">
        <v>38.04</v>
      </c>
      <c r="H672" s="17">
        <f t="shared" si="194"/>
        <v>93.69</v>
      </c>
      <c r="I672" s="18">
        <f t="shared" si="195"/>
        <v>24.58</v>
      </c>
      <c r="J672" s="18">
        <f t="shared" si="196"/>
        <v>0</v>
      </c>
      <c r="K672" s="18">
        <f t="shared" si="197"/>
        <v>118.27</v>
      </c>
      <c r="L672" s="15">
        <f t="shared" si="198"/>
        <v>2365.4</v>
      </c>
    </row>
    <row r="673" spans="1:12" ht="66" x14ac:dyDescent="0.25">
      <c r="A673" s="12">
        <v>2134</v>
      </c>
      <c r="B673" s="13" t="s">
        <v>1329</v>
      </c>
      <c r="C673" s="14" t="s">
        <v>1330</v>
      </c>
      <c r="D673" s="15" t="s">
        <v>46</v>
      </c>
      <c r="E673" s="19">
        <v>20</v>
      </c>
      <c r="F673" s="17">
        <v>26.58</v>
      </c>
      <c r="G673" s="17">
        <v>13.93</v>
      </c>
      <c r="H673" s="17">
        <f t="shared" si="194"/>
        <v>40.51</v>
      </c>
      <c r="I673" s="18">
        <f t="shared" si="195"/>
        <v>10.62</v>
      </c>
      <c r="J673" s="18">
        <f t="shared" si="196"/>
        <v>0</v>
      </c>
      <c r="K673" s="18">
        <f t="shared" si="197"/>
        <v>51.13</v>
      </c>
      <c r="L673" s="15">
        <f t="shared" si="198"/>
        <v>1022.6</v>
      </c>
    </row>
    <row r="674" spans="1:12" ht="66" x14ac:dyDescent="0.25">
      <c r="A674" s="12">
        <v>2135</v>
      </c>
      <c r="B674" s="13" t="s">
        <v>1331</v>
      </c>
      <c r="C674" s="14" t="s">
        <v>1332</v>
      </c>
      <c r="D674" s="15" t="s">
        <v>39</v>
      </c>
      <c r="E674" s="16">
        <v>320</v>
      </c>
      <c r="F674" s="17">
        <v>25.61</v>
      </c>
      <c r="G674" s="17">
        <v>23.72</v>
      </c>
      <c r="H674" s="17">
        <f t="shared" si="194"/>
        <v>49.33</v>
      </c>
      <c r="I674" s="18">
        <f t="shared" si="195"/>
        <v>12.94</v>
      </c>
      <c r="J674" s="18">
        <f t="shared" si="196"/>
        <v>0</v>
      </c>
      <c r="K674" s="18">
        <f t="shared" si="197"/>
        <v>62.27</v>
      </c>
      <c r="L674" s="15">
        <f t="shared" si="198"/>
        <v>19926.400000000001</v>
      </c>
    </row>
    <row r="675" spans="1:12" ht="52.8" x14ac:dyDescent="0.25">
      <c r="A675" s="12">
        <v>2136</v>
      </c>
      <c r="B675" s="13" t="s">
        <v>1333</v>
      </c>
      <c r="C675" s="14" t="s">
        <v>1334</v>
      </c>
      <c r="D675" s="15" t="s">
        <v>39</v>
      </c>
      <c r="E675" s="16">
        <v>350</v>
      </c>
      <c r="F675" s="17">
        <v>62.29</v>
      </c>
      <c r="G675" s="17">
        <v>11.33</v>
      </c>
      <c r="H675" s="17">
        <f t="shared" si="194"/>
        <v>73.62</v>
      </c>
      <c r="I675" s="18">
        <f t="shared" si="195"/>
        <v>19.309999999999999</v>
      </c>
      <c r="J675" s="18">
        <f t="shared" si="196"/>
        <v>0</v>
      </c>
      <c r="K675" s="18">
        <f t="shared" si="197"/>
        <v>92.93</v>
      </c>
      <c r="L675" s="15">
        <f t="shared" si="198"/>
        <v>32525.5</v>
      </c>
    </row>
    <row r="676" spans="1:12" ht="66" x14ac:dyDescent="0.25">
      <c r="A676" s="12">
        <v>2137</v>
      </c>
      <c r="B676" s="13" t="s">
        <v>1335</v>
      </c>
      <c r="C676" s="14" t="s">
        <v>1336</v>
      </c>
      <c r="D676" s="15" t="s">
        <v>39</v>
      </c>
      <c r="E676" s="19">
        <v>350</v>
      </c>
      <c r="F676" s="17">
        <v>16.53</v>
      </c>
      <c r="G676" s="17">
        <v>24.2</v>
      </c>
      <c r="H676" s="17">
        <f t="shared" si="194"/>
        <v>40.729999999999997</v>
      </c>
      <c r="I676" s="18">
        <f t="shared" si="195"/>
        <v>10.68</v>
      </c>
      <c r="J676" s="18">
        <f t="shared" si="196"/>
        <v>0</v>
      </c>
      <c r="K676" s="18">
        <f t="shared" si="197"/>
        <v>51.41</v>
      </c>
      <c r="L676" s="15">
        <f t="shared" si="198"/>
        <v>17993.5</v>
      </c>
    </row>
    <row r="677" spans="1:12" ht="39.6" x14ac:dyDescent="0.25">
      <c r="A677" s="12">
        <v>2138</v>
      </c>
      <c r="B677" s="13" t="s">
        <v>1337</v>
      </c>
      <c r="C677" s="14" t="s">
        <v>1338</v>
      </c>
      <c r="D677" s="15" t="s">
        <v>39</v>
      </c>
      <c r="E677" s="16">
        <v>250</v>
      </c>
      <c r="F677" s="17">
        <v>13.08</v>
      </c>
      <c r="G677" s="17">
        <v>26.56</v>
      </c>
      <c r="H677" s="17">
        <f t="shared" si="194"/>
        <v>39.64</v>
      </c>
      <c r="I677" s="18">
        <f t="shared" si="195"/>
        <v>10.4</v>
      </c>
      <c r="J677" s="18">
        <f t="shared" si="196"/>
        <v>0</v>
      </c>
      <c r="K677" s="18">
        <f t="shared" si="197"/>
        <v>50.04</v>
      </c>
      <c r="L677" s="15">
        <f t="shared" si="198"/>
        <v>12510</v>
      </c>
    </row>
    <row r="678" spans="1:12" ht="39.6" x14ac:dyDescent="0.25">
      <c r="A678" s="12">
        <v>2139</v>
      </c>
      <c r="B678" s="13" t="s">
        <v>1339</v>
      </c>
      <c r="C678" s="14" t="s">
        <v>1340</v>
      </c>
      <c r="D678" s="15" t="s">
        <v>39</v>
      </c>
      <c r="E678" s="19">
        <v>120</v>
      </c>
      <c r="F678" s="17">
        <v>24.16</v>
      </c>
      <c r="G678" s="17">
        <v>14.05</v>
      </c>
      <c r="H678" s="17">
        <f t="shared" si="194"/>
        <v>38.21</v>
      </c>
      <c r="I678" s="18">
        <f t="shared" si="195"/>
        <v>10.02</v>
      </c>
      <c r="J678" s="18">
        <f t="shared" si="196"/>
        <v>0</v>
      </c>
      <c r="K678" s="18">
        <f t="shared" si="197"/>
        <v>48.23</v>
      </c>
      <c r="L678" s="15">
        <f t="shared" si="198"/>
        <v>5787.6</v>
      </c>
    </row>
    <row r="679" spans="1:12" ht="79.2" x14ac:dyDescent="0.25">
      <c r="A679" s="12">
        <v>2140</v>
      </c>
      <c r="B679" s="13" t="s">
        <v>1341</v>
      </c>
      <c r="C679" s="14" t="s">
        <v>1342</v>
      </c>
      <c r="D679" s="15" t="s">
        <v>46</v>
      </c>
      <c r="E679" s="19">
        <v>30</v>
      </c>
      <c r="F679" s="17">
        <v>37.65</v>
      </c>
      <c r="G679" s="17">
        <v>11.21</v>
      </c>
      <c r="H679" s="17">
        <f t="shared" si="194"/>
        <v>48.86</v>
      </c>
      <c r="I679" s="18">
        <f t="shared" si="195"/>
        <v>12.82</v>
      </c>
      <c r="J679" s="18">
        <f t="shared" si="196"/>
        <v>0</v>
      </c>
      <c r="K679" s="18">
        <f t="shared" si="197"/>
        <v>61.68</v>
      </c>
      <c r="L679" s="15">
        <f t="shared" si="198"/>
        <v>1850.4</v>
      </c>
    </row>
    <row r="680" spans="1:12" ht="79.2" x14ac:dyDescent="0.25">
      <c r="A680" s="12">
        <v>2141</v>
      </c>
      <c r="B680" s="13" t="s">
        <v>1343</v>
      </c>
      <c r="C680" s="14" t="s">
        <v>1344</v>
      </c>
      <c r="D680" s="15" t="s">
        <v>46</v>
      </c>
      <c r="E680" s="19">
        <v>10</v>
      </c>
      <c r="F680" s="17">
        <v>35.01</v>
      </c>
      <c r="G680" s="17">
        <v>13.1</v>
      </c>
      <c r="H680" s="17">
        <f t="shared" si="194"/>
        <v>48.11</v>
      </c>
      <c r="I680" s="18">
        <f t="shared" si="195"/>
        <v>12.62</v>
      </c>
      <c r="J680" s="18">
        <f t="shared" si="196"/>
        <v>0</v>
      </c>
      <c r="K680" s="18">
        <f t="shared" si="197"/>
        <v>60.73</v>
      </c>
      <c r="L680" s="15">
        <f t="shared" si="198"/>
        <v>607.29999999999995</v>
      </c>
    </row>
    <row r="681" spans="1:12" ht="52.8" x14ac:dyDescent="0.25">
      <c r="A681" s="12">
        <v>2142</v>
      </c>
      <c r="B681" s="13" t="s">
        <v>1345</v>
      </c>
      <c r="C681" s="14" t="s">
        <v>1346</v>
      </c>
      <c r="D681" s="15" t="s">
        <v>46</v>
      </c>
      <c r="E681" s="19">
        <v>30</v>
      </c>
      <c r="F681" s="17">
        <v>4.1900000000000004</v>
      </c>
      <c r="G681" s="17">
        <v>12.38</v>
      </c>
      <c r="H681" s="17">
        <f t="shared" si="194"/>
        <v>16.57</v>
      </c>
      <c r="I681" s="18">
        <f t="shared" si="195"/>
        <v>4.34</v>
      </c>
      <c r="J681" s="18">
        <f t="shared" si="196"/>
        <v>0</v>
      </c>
      <c r="K681" s="18">
        <f t="shared" si="197"/>
        <v>20.91</v>
      </c>
      <c r="L681" s="15">
        <f t="shared" si="198"/>
        <v>627.29999999999995</v>
      </c>
    </row>
    <row r="682" spans="1:12" ht="52.8" x14ac:dyDescent="0.25">
      <c r="A682" s="12">
        <v>2143</v>
      </c>
      <c r="B682" s="13" t="s">
        <v>1347</v>
      </c>
      <c r="C682" s="14" t="s">
        <v>1348</v>
      </c>
      <c r="D682" s="15" t="s">
        <v>46</v>
      </c>
      <c r="E682" s="19">
        <v>30</v>
      </c>
      <c r="F682" s="17">
        <v>7.38</v>
      </c>
      <c r="G682" s="17">
        <v>21.8</v>
      </c>
      <c r="H682" s="17">
        <f t="shared" si="194"/>
        <v>29.18</v>
      </c>
      <c r="I682" s="18">
        <f t="shared" si="195"/>
        <v>7.65</v>
      </c>
      <c r="J682" s="18">
        <f t="shared" si="196"/>
        <v>0</v>
      </c>
      <c r="K682" s="18">
        <f t="shared" si="197"/>
        <v>36.83</v>
      </c>
      <c r="L682" s="15">
        <f t="shared" si="198"/>
        <v>1104.9000000000001</v>
      </c>
    </row>
    <row r="683" spans="1:12" ht="52.8" x14ac:dyDescent="0.25">
      <c r="A683" s="12">
        <v>2144</v>
      </c>
      <c r="B683" s="13" t="s">
        <v>1349</v>
      </c>
      <c r="C683" s="14" t="s">
        <v>1350</v>
      </c>
      <c r="D683" s="15" t="s">
        <v>46</v>
      </c>
      <c r="E683" s="19">
        <v>30</v>
      </c>
      <c r="F683" s="17">
        <v>5.55</v>
      </c>
      <c r="G683" s="17">
        <v>16.420000000000002</v>
      </c>
      <c r="H683" s="17">
        <f t="shared" si="194"/>
        <v>21.97</v>
      </c>
      <c r="I683" s="18">
        <f t="shared" si="195"/>
        <v>5.76</v>
      </c>
      <c r="J683" s="18">
        <f t="shared" si="196"/>
        <v>0</v>
      </c>
      <c r="K683" s="18">
        <f t="shared" si="197"/>
        <v>27.73</v>
      </c>
      <c r="L683" s="15">
        <f t="shared" si="198"/>
        <v>831.9</v>
      </c>
    </row>
    <row r="684" spans="1:12" ht="52.8" x14ac:dyDescent="0.25">
      <c r="A684" s="12">
        <v>2145</v>
      </c>
      <c r="B684" s="13" t="s">
        <v>1351</v>
      </c>
      <c r="C684" s="14" t="s">
        <v>1352</v>
      </c>
      <c r="D684" s="15" t="s">
        <v>46</v>
      </c>
      <c r="E684" s="19">
        <v>30</v>
      </c>
      <c r="F684" s="17">
        <v>8.1199999999999992</v>
      </c>
      <c r="G684" s="17">
        <v>9.6</v>
      </c>
      <c r="H684" s="17">
        <f t="shared" si="194"/>
        <v>17.72</v>
      </c>
      <c r="I684" s="18">
        <f t="shared" si="195"/>
        <v>4.6399999999999997</v>
      </c>
      <c r="J684" s="18">
        <f t="shared" si="196"/>
        <v>0</v>
      </c>
      <c r="K684" s="18">
        <f t="shared" si="197"/>
        <v>22.36</v>
      </c>
      <c r="L684" s="15">
        <f t="shared" si="198"/>
        <v>670.8</v>
      </c>
    </row>
    <row r="685" spans="1:12" ht="52.8" x14ac:dyDescent="0.25">
      <c r="A685" s="12">
        <v>2146</v>
      </c>
      <c r="B685" s="13" t="s">
        <v>1353</v>
      </c>
      <c r="C685" s="14" t="s">
        <v>1354</v>
      </c>
      <c r="D685" s="15" t="s">
        <v>46</v>
      </c>
      <c r="E685" s="19">
        <v>30</v>
      </c>
      <c r="F685" s="17">
        <v>3.86</v>
      </c>
      <c r="G685" s="17">
        <v>5.01</v>
      </c>
      <c r="H685" s="17">
        <f t="shared" si="194"/>
        <v>8.8699999999999992</v>
      </c>
      <c r="I685" s="18">
        <f t="shared" si="195"/>
        <v>2.3199999999999998</v>
      </c>
      <c r="J685" s="18">
        <f t="shared" si="196"/>
        <v>0</v>
      </c>
      <c r="K685" s="18">
        <f t="shared" si="197"/>
        <v>11.19</v>
      </c>
      <c r="L685" s="15">
        <f t="shared" si="198"/>
        <v>335.7</v>
      </c>
    </row>
    <row r="686" spans="1:12" ht="52.8" x14ac:dyDescent="0.25">
      <c r="A686" s="12">
        <v>2147</v>
      </c>
      <c r="B686" s="13" t="s">
        <v>1355</v>
      </c>
      <c r="C686" s="14" t="s">
        <v>1356</v>
      </c>
      <c r="D686" s="15" t="s">
        <v>46</v>
      </c>
      <c r="E686" s="19">
        <v>30</v>
      </c>
      <c r="F686" s="17">
        <v>5.9</v>
      </c>
      <c r="G686" s="17">
        <v>7.53</v>
      </c>
      <c r="H686" s="17">
        <f t="shared" si="194"/>
        <v>13.43</v>
      </c>
      <c r="I686" s="18">
        <f t="shared" si="195"/>
        <v>3.52</v>
      </c>
      <c r="J686" s="18">
        <f t="shared" si="196"/>
        <v>0</v>
      </c>
      <c r="K686" s="18">
        <f t="shared" si="197"/>
        <v>16.95</v>
      </c>
      <c r="L686" s="15">
        <f t="shared" si="198"/>
        <v>508.5</v>
      </c>
    </row>
    <row r="687" spans="1:12" ht="39.6" x14ac:dyDescent="0.25">
      <c r="A687" s="12">
        <v>2148</v>
      </c>
      <c r="B687" s="13" t="s">
        <v>1357</v>
      </c>
      <c r="C687" s="14" t="s">
        <v>1358</v>
      </c>
      <c r="D687" s="15" t="s">
        <v>50</v>
      </c>
      <c r="E687" s="16">
        <v>4</v>
      </c>
      <c r="F687" s="17">
        <v>317.04000000000002</v>
      </c>
      <c r="G687" s="17">
        <v>0</v>
      </c>
      <c r="H687" s="17">
        <f t="shared" si="194"/>
        <v>317.04000000000002</v>
      </c>
      <c r="I687" s="18">
        <f t="shared" si="195"/>
        <v>83.19</v>
      </c>
      <c r="J687" s="18">
        <f t="shared" si="196"/>
        <v>0</v>
      </c>
      <c r="K687" s="18">
        <f t="shared" si="197"/>
        <v>400.23</v>
      </c>
      <c r="L687" s="15">
        <f t="shared" si="198"/>
        <v>1600.92</v>
      </c>
    </row>
    <row r="688" spans="1:12" ht="13.2" x14ac:dyDescent="0.25">
      <c r="A688" s="8"/>
      <c r="B688" s="9"/>
      <c r="C688" s="10" t="s">
        <v>1359</v>
      </c>
      <c r="D688" s="10"/>
      <c r="E688" s="10"/>
      <c r="F688" s="11"/>
      <c r="G688" s="11"/>
      <c r="H688" s="11"/>
      <c r="I688" s="11"/>
      <c r="J688" s="11"/>
      <c r="K688" s="11"/>
      <c r="L688" s="10"/>
    </row>
    <row r="689" spans="1:12" ht="52.8" x14ac:dyDescent="0.25">
      <c r="A689" s="12">
        <v>2149</v>
      </c>
      <c r="B689" s="13" t="s">
        <v>1360</v>
      </c>
      <c r="C689" s="14" t="s">
        <v>1361</v>
      </c>
      <c r="D689" s="15" t="s">
        <v>46</v>
      </c>
      <c r="E689" s="19">
        <v>600</v>
      </c>
      <c r="F689" s="17">
        <v>11.83</v>
      </c>
      <c r="G689" s="17">
        <v>11.44</v>
      </c>
      <c r="H689" s="17">
        <f t="shared" ref="H689:H712" si="199">TRUNC((G689+F689),2)</f>
        <v>23.27</v>
      </c>
      <c r="I689" s="18">
        <f t="shared" ref="I689:I712" si="200">TRUNC((H689*$K$802),2)</f>
        <v>6.1</v>
      </c>
      <c r="J689" s="18">
        <f t="shared" ref="J689:J712" si="201">TRUNC((H689+I689)*$K$803,2)</f>
        <v>0</v>
      </c>
      <c r="K689" s="18">
        <f t="shared" ref="K689:K712" si="202">TRUNC((H689*(1+$K$802))-(H689*(1+$K$802)*$K$803),2)</f>
        <v>29.37</v>
      </c>
      <c r="L689" s="15">
        <f t="shared" ref="L689:L712" si="203">TRUNC(K689*E689,2)</f>
        <v>17622</v>
      </c>
    </row>
    <row r="690" spans="1:12" ht="52.8" x14ac:dyDescent="0.25">
      <c r="A690" s="12">
        <v>2150</v>
      </c>
      <c r="B690" s="13" t="s">
        <v>1362</v>
      </c>
      <c r="C690" s="14" t="s">
        <v>1363</v>
      </c>
      <c r="D690" s="15" t="s">
        <v>46</v>
      </c>
      <c r="E690" s="19">
        <v>350</v>
      </c>
      <c r="F690" s="17">
        <v>14.57</v>
      </c>
      <c r="G690" s="17">
        <v>12.14</v>
      </c>
      <c r="H690" s="17">
        <f t="shared" si="199"/>
        <v>26.71</v>
      </c>
      <c r="I690" s="18">
        <f t="shared" si="200"/>
        <v>7</v>
      </c>
      <c r="J690" s="18">
        <f t="shared" si="201"/>
        <v>0</v>
      </c>
      <c r="K690" s="18">
        <f t="shared" si="202"/>
        <v>33.71</v>
      </c>
      <c r="L690" s="15">
        <f t="shared" si="203"/>
        <v>11798.5</v>
      </c>
    </row>
    <row r="691" spans="1:12" ht="52.8" x14ac:dyDescent="0.25">
      <c r="A691" s="12">
        <v>2151</v>
      </c>
      <c r="B691" s="13" t="s">
        <v>1364</v>
      </c>
      <c r="C691" s="14" t="s">
        <v>1365</v>
      </c>
      <c r="D691" s="15" t="s">
        <v>46</v>
      </c>
      <c r="E691" s="19">
        <v>60</v>
      </c>
      <c r="F691" s="17">
        <v>9.57</v>
      </c>
      <c r="G691" s="17">
        <v>4.7300000000000004</v>
      </c>
      <c r="H691" s="17">
        <f t="shared" si="199"/>
        <v>14.3</v>
      </c>
      <c r="I691" s="18">
        <f t="shared" si="200"/>
        <v>3.75</v>
      </c>
      <c r="J691" s="18">
        <f t="shared" si="201"/>
        <v>0</v>
      </c>
      <c r="K691" s="18">
        <f t="shared" si="202"/>
        <v>18.05</v>
      </c>
      <c r="L691" s="15">
        <f t="shared" si="203"/>
        <v>1083</v>
      </c>
    </row>
    <row r="692" spans="1:12" ht="66" x14ac:dyDescent="0.25">
      <c r="A692" s="12">
        <v>2152</v>
      </c>
      <c r="B692" s="13" t="s">
        <v>1366</v>
      </c>
      <c r="C692" s="14" t="s">
        <v>1367</v>
      </c>
      <c r="D692" s="15" t="s">
        <v>46</v>
      </c>
      <c r="E692" s="19">
        <v>200</v>
      </c>
      <c r="F692" s="17">
        <v>19.77</v>
      </c>
      <c r="G692" s="17">
        <v>10.99</v>
      </c>
      <c r="H692" s="17">
        <f t="shared" si="199"/>
        <v>30.76</v>
      </c>
      <c r="I692" s="18">
        <f t="shared" si="200"/>
        <v>8.07</v>
      </c>
      <c r="J692" s="18">
        <f t="shared" si="201"/>
        <v>0</v>
      </c>
      <c r="K692" s="18">
        <f t="shared" si="202"/>
        <v>38.83</v>
      </c>
      <c r="L692" s="15">
        <f t="shared" si="203"/>
        <v>7766</v>
      </c>
    </row>
    <row r="693" spans="1:12" ht="26.4" x14ac:dyDescent="0.25">
      <c r="A693" s="12">
        <v>2153</v>
      </c>
      <c r="B693" s="13" t="s">
        <v>1368</v>
      </c>
      <c r="C693" s="14" t="s">
        <v>1369</v>
      </c>
      <c r="D693" s="15" t="s">
        <v>46</v>
      </c>
      <c r="E693" s="19">
        <v>200</v>
      </c>
      <c r="F693" s="17">
        <v>12.57</v>
      </c>
      <c r="G693" s="17">
        <v>13</v>
      </c>
      <c r="H693" s="17">
        <f t="shared" si="199"/>
        <v>25.57</v>
      </c>
      <c r="I693" s="18">
        <f t="shared" si="200"/>
        <v>6.7</v>
      </c>
      <c r="J693" s="18">
        <f t="shared" si="201"/>
        <v>0</v>
      </c>
      <c r="K693" s="18">
        <f t="shared" si="202"/>
        <v>32.270000000000003</v>
      </c>
      <c r="L693" s="15">
        <f t="shared" si="203"/>
        <v>6454</v>
      </c>
    </row>
    <row r="694" spans="1:12" ht="52.8" x14ac:dyDescent="0.25">
      <c r="A694" s="12">
        <v>2154</v>
      </c>
      <c r="B694" s="13" t="s">
        <v>1370</v>
      </c>
      <c r="C694" s="14" t="s">
        <v>1371</v>
      </c>
      <c r="D694" s="15" t="s">
        <v>25</v>
      </c>
      <c r="E694" s="19">
        <v>40</v>
      </c>
      <c r="F694" s="17">
        <v>4.9000000000000004</v>
      </c>
      <c r="G694" s="17">
        <v>9.86</v>
      </c>
      <c r="H694" s="17">
        <f t="shared" si="199"/>
        <v>14.76</v>
      </c>
      <c r="I694" s="18">
        <f t="shared" si="200"/>
        <v>3.87</v>
      </c>
      <c r="J694" s="18">
        <f t="shared" si="201"/>
        <v>0</v>
      </c>
      <c r="K694" s="18">
        <f t="shared" si="202"/>
        <v>18.63</v>
      </c>
      <c r="L694" s="15">
        <f t="shared" si="203"/>
        <v>745.2</v>
      </c>
    </row>
    <row r="695" spans="1:12" ht="52.8" x14ac:dyDescent="0.25">
      <c r="A695" s="12">
        <v>2155</v>
      </c>
      <c r="B695" s="13" t="s">
        <v>1372</v>
      </c>
      <c r="C695" s="14" t="s">
        <v>1373</v>
      </c>
      <c r="D695" s="15" t="s">
        <v>25</v>
      </c>
      <c r="E695" s="19">
        <v>40</v>
      </c>
      <c r="F695" s="17">
        <v>8.61</v>
      </c>
      <c r="G695" s="17">
        <v>14.77</v>
      </c>
      <c r="H695" s="17">
        <f t="shared" si="199"/>
        <v>23.38</v>
      </c>
      <c r="I695" s="18">
        <f t="shared" si="200"/>
        <v>6.13</v>
      </c>
      <c r="J695" s="18">
        <f t="shared" si="201"/>
        <v>0</v>
      </c>
      <c r="K695" s="18">
        <f t="shared" si="202"/>
        <v>29.51</v>
      </c>
      <c r="L695" s="15">
        <f t="shared" si="203"/>
        <v>1180.4000000000001</v>
      </c>
    </row>
    <row r="696" spans="1:12" ht="26.4" x14ac:dyDescent="0.25">
      <c r="A696" s="12">
        <v>2156</v>
      </c>
      <c r="B696" s="13" t="s">
        <v>1374</v>
      </c>
      <c r="C696" s="14" t="s">
        <v>1375</v>
      </c>
      <c r="D696" s="15" t="s">
        <v>25</v>
      </c>
      <c r="E696" s="19">
        <v>15</v>
      </c>
      <c r="F696" s="17">
        <v>15.94</v>
      </c>
      <c r="G696" s="17">
        <v>12</v>
      </c>
      <c r="H696" s="17">
        <f t="shared" si="199"/>
        <v>27.94</v>
      </c>
      <c r="I696" s="18">
        <f t="shared" si="200"/>
        <v>7.33</v>
      </c>
      <c r="J696" s="18">
        <f t="shared" si="201"/>
        <v>0</v>
      </c>
      <c r="K696" s="18">
        <f t="shared" si="202"/>
        <v>35.270000000000003</v>
      </c>
      <c r="L696" s="15">
        <f t="shared" si="203"/>
        <v>529.04999999999995</v>
      </c>
    </row>
    <row r="697" spans="1:12" ht="26.4" x14ac:dyDescent="0.25">
      <c r="A697" s="12">
        <v>2157</v>
      </c>
      <c r="B697" s="13" t="s">
        <v>1376</v>
      </c>
      <c r="C697" s="14" t="s">
        <v>1377</v>
      </c>
      <c r="D697" s="15" t="s">
        <v>25</v>
      </c>
      <c r="E697" s="19">
        <v>15</v>
      </c>
      <c r="F697" s="17">
        <v>20.66</v>
      </c>
      <c r="G697" s="17">
        <v>17.239999999999998</v>
      </c>
      <c r="H697" s="17">
        <f t="shared" si="199"/>
        <v>37.9</v>
      </c>
      <c r="I697" s="18">
        <f t="shared" si="200"/>
        <v>9.94</v>
      </c>
      <c r="J697" s="18">
        <f t="shared" si="201"/>
        <v>0</v>
      </c>
      <c r="K697" s="18">
        <f t="shared" si="202"/>
        <v>47.84</v>
      </c>
      <c r="L697" s="15">
        <f t="shared" si="203"/>
        <v>717.6</v>
      </c>
    </row>
    <row r="698" spans="1:12" ht="26.4" x14ac:dyDescent="0.25">
      <c r="A698" s="12">
        <v>2158</v>
      </c>
      <c r="B698" s="13" t="s">
        <v>1378</v>
      </c>
      <c r="C698" s="14" t="s">
        <v>1379</v>
      </c>
      <c r="D698" s="15" t="s">
        <v>25</v>
      </c>
      <c r="E698" s="19">
        <v>15</v>
      </c>
      <c r="F698" s="17">
        <v>18.149999999999999</v>
      </c>
      <c r="G698" s="17">
        <v>14.62</v>
      </c>
      <c r="H698" s="17">
        <f t="shared" si="199"/>
        <v>32.770000000000003</v>
      </c>
      <c r="I698" s="18">
        <f t="shared" si="200"/>
        <v>8.59</v>
      </c>
      <c r="J698" s="18">
        <f t="shared" si="201"/>
        <v>0</v>
      </c>
      <c r="K698" s="18">
        <f t="shared" si="202"/>
        <v>41.36</v>
      </c>
      <c r="L698" s="15">
        <f t="shared" si="203"/>
        <v>620.4</v>
      </c>
    </row>
    <row r="699" spans="1:12" ht="26.4" x14ac:dyDescent="0.25">
      <c r="A699" s="12">
        <v>2159</v>
      </c>
      <c r="B699" s="13">
        <v>104404</v>
      </c>
      <c r="C699" s="14" t="s">
        <v>1380</v>
      </c>
      <c r="D699" s="15" t="s">
        <v>25</v>
      </c>
      <c r="E699" s="19">
        <v>20</v>
      </c>
      <c r="F699" s="17">
        <v>22.52</v>
      </c>
      <c r="G699" s="17">
        <v>19.87</v>
      </c>
      <c r="H699" s="17">
        <f t="shared" si="199"/>
        <v>42.39</v>
      </c>
      <c r="I699" s="18">
        <f t="shared" si="200"/>
        <v>11.12</v>
      </c>
      <c r="J699" s="18">
        <f t="shared" si="201"/>
        <v>0</v>
      </c>
      <c r="K699" s="18">
        <f t="shared" si="202"/>
        <v>53.51</v>
      </c>
      <c r="L699" s="15">
        <f t="shared" si="203"/>
        <v>1070.2</v>
      </c>
    </row>
    <row r="700" spans="1:12" ht="39.6" x14ac:dyDescent="0.25">
      <c r="A700" s="12">
        <v>2160</v>
      </c>
      <c r="B700" s="13" t="s">
        <v>1381</v>
      </c>
      <c r="C700" s="14" t="s">
        <v>1382</v>
      </c>
      <c r="D700" s="15" t="s">
        <v>46</v>
      </c>
      <c r="E700" s="19">
        <v>50</v>
      </c>
      <c r="F700" s="17">
        <v>4.32</v>
      </c>
      <c r="G700" s="17">
        <v>8</v>
      </c>
      <c r="H700" s="17">
        <f t="shared" si="199"/>
        <v>12.32</v>
      </c>
      <c r="I700" s="18">
        <f t="shared" si="200"/>
        <v>3.23</v>
      </c>
      <c r="J700" s="18">
        <f t="shared" si="201"/>
        <v>0</v>
      </c>
      <c r="K700" s="18">
        <f t="shared" si="202"/>
        <v>15.55</v>
      </c>
      <c r="L700" s="15">
        <f t="shared" si="203"/>
        <v>777.5</v>
      </c>
    </row>
    <row r="701" spans="1:12" ht="39.6" x14ac:dyDescent="0.25">
      <c r="A701" s="12">
        <v>2161</v>
      </c>
      <c r="B701" s="13" t="s">
        <v>1383</v>
      </c>
      <c r="C701" s="14" t="s">
        <v>1384</v>
      </c>
      <c r="D701" s="15" t="s">
        <v>46</v>
      </c>
      <c r="E701" s="19">
        <v>60</v>
      </c>
      <c r="F701" s="17">
        <v>12.87</v>
      </c>
      <c r="G701" s="17">
        <v>12.06</v>
      </c>
      <c r="H701" s="17">
        <f t="shared" si="199"/>
        <v>24.93</v>
      </c>
      <c r="I701" s="18">
        <f t="shared" si="200"/>
        <v>6.54</v>
      </c>
      <c r="J701" s="18">
        <f t="shared" si="201"/>
        <v>0</v>
      </c>
      <c r="K701" s="18">
        <f t="shared" si="202"/>
        <v>31.47</v>
      </c>
      <c r="L701" s="15">
        <f t="shared" si="203"/>
        <v>1888.2</v>
      </c>
    </row>
    <row r="702" spans="1:12" ht="26.4" x14ac:dyDescent="0.25">
      <c r="A702" s="12">
        <v>2162</v>
      </c>
      <c r="B702" s="13" t="s">
        <v>1385</v>
      </c>
      <c r="C702" s="14" t="s">
        <v>1386</v>
      </c>
      <c r="D702" s="15" t="s">
        <v>25</v>
      </c>
      <c r="E702" s="19">
        <v>10</v>
      </c>
      <c r="F702" s="17">
        <v>7.06</v>
      </c>
      <c r="G702" s="17">
        <v>9.2799999999999994</v>
      </c>
      <c r="H702" s="17">
        <f t="shared" si="199"/>
        <v>16.34</v>
      </c>
      <c r="I702" s="18">
        <f t="shared" si="200"/>
        <v>4.28</v>
      </c>
      <c r="J702" s="18">
        <f t="shared" si="201"/>
        <v>0</v>
      </c>
      <c r="K702" s="18">
        <f t="shared" si="202"/>
        <v>20.62</v>
      </c>
      <c r="L702" s="15">
        <f t="shared" si="203"/>
        <v>206.2</v>
      </c>
    </row>
    <row r="703" spans="1:12" ht="26.4" x14ac:dyDescent="0.25">
      <c r="A703" s="12">
        <v>2163</v>
      </c>
      <c r="B703" s="13" t="s">
        <v>1387</v>
      </c>
      <c r="C703" s="14" t="s">
        <v>1388</v>
      </c>
      <c r="D703" s="15" t="s">
        <v>46</v>
      </c>
      <c r="E703" s="19">
        <v>20</v>
      </c>
      <c r="F703" s="17">
        <v>75.92</v>
      </c>
      <c r="G703" s="17">
        <v>25.04</v>
      </c>
      <c r="H703" s="17">
        <f t="shared" si="199"/>
        <v>100.96</v>
      </c>
      <c r="I703" s="18">
        <f t="shared" si="200"/>
        <v>26.49</v>
      </c>
      <c r="J703" s="18">
        <f t="shared" si="201"/>
        <v>0</v>
      </c>
      <c r="K703" s="18">
        <f t="shared" si="202"/>
        <v>127.45</v>
      </c>
      <c r="L703" s="15">
        <f t="shared" si="203"/>
        <v>2549</v>
      </c>
    </row>
    <row r="704" spans="1:12" ht="26.4" x14ac:dyDescent="0.25">
      <c r="A704" s="12">
        <v>2164</v>
      </c>
      <c r="B704" s="13" t="s">
        <v>1389</v>
      </c>
      <c r="C704" s="14" t="s">
        <v>1390</v>
      </c>
      <c r="D704" s="15" t="s">
        <v>46</v>
      </c>
      <c r="E704" s="19">
        <v>5</v>
      </c>
      <c r="F704" s="17">
        <v>47.54</v>
      </c>
      <c r="G704" s="17">
        <v>2.4900000000000002</v>
      </c>
      <c r="H704" s="17">
        <f t="shared" si="199"/>
        <v>50.03</v>
      </c>
      <c r="I704" s="18">
        <f t="shared" si="200"/>
        <v>13.12</v>
      </c>
      <c r="J704" s="18">
        <f t="shared" si="201"/>
        <v>0</v>
      </c>
      <c r="K704" s="18">
        <f t="shared" si="202"/>
        <v>63.15</v>
      </c>
      <c r="L704" s="15">
        <f t="shared" si="203"/>
        <v>315.75</v>
      </c>
    </row>
    <row r="705" spans="1:12" ht="39.6" x14ac:dyDescent="0.25">
      <c r="A705" s="12">
        <v>2165</v>
      </c>
      <c r="B705" s="13" t="s">
        <v>1391</v>
      </c>
      <c r="C705" s="14" t="s">
        <v>1392</v>
      </c>
      <c r="D705" s="15" t="s">
        <v>46</v>
      </c>
      <c r="E705" s="19">
        <v>80</v>
      </c>
      <c r="F705" s="17">
        <v>5.03</v>
      </c>
      <c r="G705" s="17">
        <v>1.5</v>
      </c>
      <c r="H705" s="17">
        <f t="shared" si="199"/>
        <v>6.53</v>
      </c>
      <c r="I705" s="18">
        <f t="shared" si="200"/>
        <v>1.71</v>
      </c>
      <c r="J705" s="18">
        <f t="shared" si="201"/>
        <v>0</v>
      </c>
      <c r="K705" s="18">
        <f t="shared" si="202"/>
        <v>8.24</v>
      </c>
      <c r="L705" s="15">
        <f t="shared" si="203"/>
        <v>659.2</v>
      </c>
    </row>
    <row r="706" spans="1:12" ht="39.6" x14ac:dyDescent="0.25">
      <c r="A706" s="12">
        <v>2166</v>
      </c>
      <c r="B706" s="13" t="s">
        <v>1393</v>
      </c>
      <c r="C706" s="14" t="s">
        <v>1394</v>
      </c>
      <c r="D706" s="15" t="s">
        <v>25</v>
      </c>
      <c r="E706" s="19">
        <v>30</v>
      </c>
      <c r="F706" s="17">
        <v>4.1399999999999997</v>
      </c>
      <c r="G706" s="17">
        <v>4.34</v>
      </c>
      <c r="H706" s="17">
        <f t="shared" si="199"/>
        <v>8.48</v>
      </c>
      <c r="I706" s="18">
        <f t="shared" si="200"/>
        <v>2.2200000000000002</v>
      </c>
      <c r="J706" s="18">
        <f t="shared" si="201"/>
        <v>0</v>
      </c>
      <c r="K706" s="18">
        <f t="shared" si="202"/>
        <v>10.7</v>
      </c>
      <c r="L706" s="15">
        <f t="shared" si="203"/>
        <v>321</v>
      </c>
    </row>
    <row r="707" spans="1:12" ht="39.6" x14ac:dyDescent="0.25">
      <c r="A707" s="12">
        <v>2167</v>
      </c>
      <c r="B707" s="13" t="s">
        <v>1395</v>
      </c>
      <c r="C707" s="14" t="s">
        <v>1396</v>
      </c>
      <c r="D707" s="15" t="s">
        <v>25</v>
      </c>
      <c r="E707" s="19">
        <v>50</v>
      </c>
      <c r="F707" s="17">
        <v>5.12</v>
      </c>
      <c r="G707" s="17">
        <v>2.17</v>
      </c>
      <c r="H707" s="17">
        <f t="shared" si="199"/>
        <v>7.29</v>
      </c>
      <c r="I707" s="18">
        <f t="shared" si="200"/>
        <v>1.91</v>
      </c>
      <c r="J707" s="18">
        <f t="shared" si="201"/>
        <v>0</v>
      </c>
      <c r="K707" s="18">
        <f t="shared" si="202"/>
        <v>9.1999999999999993</v>
      </c>
      <c r="L707" s="15">
        <f t="shared" si="203"/>
        <v>460</v>
      </c>
    </row>
    <row r="708" spans="1:12" ht="52.8" x14ac:dyDescent="0.25">
      <c r="A708" s="12">
        <v>2168</v>
      </c>
      <c r="B708" s="13" t="s">
        <v>1397</v>
      </c>
      <c r="C708" s="14" t="s">
        <v>1398</v>
      </c>
      <c r="D708" s="15" t="s">
        <v>25</v>
      </c>
      <c r="E708" s="19">
        <v>3</v>
      </c>
      <c r="F708" s="17">
        <v>151.51</v>
      </c>
      <c r="G708" s="17">
        <v>153.33000000000001</v>
      </c>
      <c r="H708" s="17">
        <f t="shared" si="199"/>
        <v>304.83999999999997</v>
      </c>
      <c r="I708" s="18">
        <f t="shared" si="200"/>
        <v>79.989999999999995</v>
      </c>
      <c r="J708" s="18">
        <f t="shared" si="201"/>
        <v>0</v>
      </c>
      <c r="K708" s="18">
        <f t="shared" si="202"/>
        <v>384.83</v>
      </c>
      <c r="L708" s="15">
        <f t="shared" si="203"/>
        <v>1154.49</v>
      </c>
    </row>
    <row r="709" spans="1:12" ht="39.6" x14ac:dyDescent="0.25">
      <c r="A709" s="12">
        <v>2169</v>
      </c>
      <c r="B709" s="13" t="s">
        <v>1399</v>
      </c>
      <c r="C709" s="14" t="s">
        <v>1400</v>
      </c>
      <c r="D709" s="15" t="s">
        <v>25</v>
      </c>
      <c r="E709" s="19">
        <v>1</v>
      </c>
      <c r="F709" s="17">
        <v>362.76</v>
      </c>
      <c r="G709" s="17">
        <v>44.08</v>
      </c>
      <c r="H709" s="17">
        <f t="shared" si="199"/>
        <v>406.84</v>
      </c>
      <c r="I709" s="18">
        <f t="shared" si="200"/>
        <v>106.75</v>
      </c>
      <c r="J709" s="18">
        <f t="shared" si="201"/>
        <v>0</v>
      </c>
      <c r="K709" s="18">
        <f t="shared" si="202"/>
        <v>513.59</v>
      </c>
      <c r="L709" s="15">
        <f t="shared" si="203"/>
        <v>513.59</v>
      </c>
    </row>
    <row r="710" spans="1:12" ht="52.8" x14ac:dyDescent="0.25">
      <c r="A710" s="12">
        <v>2170</v>
      </c>
      <c r="B710" s="13" t="s">
        <v>1401</v>
      </c>
      <c r="C710" s="14" t="s">
        <v>1402</v>
      </c>
      <c r="D710" s="15" t="s">
        <v>25</v>
      </c>
      <c r="E710" s="19">
        <v>1</v>
      </c>
      <c r="F710" s="17">
        <v>355.79</v>
      </c>
      <c r="G710" s="17">
        <v>268.14999999999998</v>
      </c>
      <c r="H710" s="17">
        <f t="shared" si="199"/>
        <v>623.94000000000005</v>
      </c>
      <c r="I710" s="18">
        <f t="shared" si="200"/>
        <v>163.72</v>
      </c>
      <c r="J710" s="18">
        <f t="shared" si="201"/>
        <v>0</v>
      </c>
      <c r="K710" s="18">
        <f t="shared" si="202"/>
        <v>787.66</v>
      </c>
      <c r="L710" s="15">
        <f t="shared" si="203"/>
        <v>787.66</v>
      </c>
    </row>
    <row r="711" spans="1:12" ht="13.2" x14ac:dyDescent="0.25">
      <c r="A711" s="12">
        <v>2171</v>
      </c>
      <c r="B711" s="13" t="s">
        <v>1403</v>
      </c>
      <c r="C711" s="14" t="s">
        <v>1404</v>
      </c>
      <c r="D711" s="15" t="s">
        <v>901</v>
      </c>
      <c r="E711" s="19">
        <v>100</v>
      </c>
      <c r="F711" s="17">
        <v>16.14</v>
      </c>
      <c r="G711" s="17">
        <v>0</v>
      </c>
      <c r="H711" s="17">
        <f t="shared" si="199"/>
        <v>16.14</v>
      </c>
      <c r="I711" s="18">
        <f t="shared" si="200"/>
        <v>4.2300000000000004</v>
      </c>
      <c r="J711" s="18">
        <f t="shared" si="201"/>
        <v>0</v>
      </c>
      <c r="K711" s="18">
        <f t="shared" si="202"/>
        <v>20.37</v>
      </c>
      <c r="L711" s="15">
        <f t="shared" si="203"/>
        <v>2037</v>
      </c>
    </row>
    <row r="712" spans="1:12" ht="26.4" x14ac:dyDescent="0.25">
      <c r="A712" s="12">
        <v>2172</v>
      </c>
      <c r="B712" s="13" t="s">
        <v>1405</v>
      </c>
      <c r="C712" s="14" t="s">
        <v>1406</v>
      </c>
      <c r="D712" s="15" t="s">
        <v>25</v>
      </c>
      <c r="E712" s="19">
        <v>100</v>
      </c>
      <c r="F712" s="17">
        <v>3.82</v>
      </c>
      <c r="G712" s="17">
        <v>1.95</v>
      </c>
      <c r="H712" s="17">
        <f t="shared" si="199"/>
        <v>5.77</v>
      </c>
      <c r="I712" s="18">
        <f t="shared" si="200"/>
        <v>1.51</v>
      </c>
      <c r="J712" s="18">
        <f t="shared" si="201"/>
        <v>0</v>
      </c>
      <c r="K712" s="18">
        <f t="shared" si="202"/>
        <v>7.28</v>
      </c>
      <c r="L712" s="15">
        <f t="shared" si="203"/>
        <v>728</v>
      </c>
    </row>
    <row r="713" spans="1:12" ht="13.2" x14ac:dyDescent="0.25">
      <c r="A713" s="8"/>
      <c r="B713" s="9"/>
      <c r="C713" s="10" t="s">
        <v>1407</v>
      </c>
      <c r="D713" s="10"/>
      <c r="E713" s="10"/>
      <c r="F713" s="11"/>
      <c r="G713" s="11"/>
      <c r="H713" s="11"/>
      <c r="I713" s="11"/>
      <c r="J713" s="11"/>
      <c r="K713" s="11"/>
      <c r="L713" s="10"/>
    </row>
    <row r="714" spans="1:12" ht="39.6" x14ac:dyDescent="0.25">
      <c r="A714" s="12">
        <v>2173</v>
      </c>
      <c r="B714" s="13">
        <v>91925</v>
      </c>
      <c r="C714" s="14" t="s">
        <v>1408</v>
      </c>
      <c r="D714" s="15" t="s">
        <v>46</v>
      </c>
      <c r="E714" s="19">
        <v>800</v>
      </c>
      <c r="F714" s="17">
        <v>2.76</v>
      </c>
      <c r="G714" s="17">
        <v>1.1399999999999999</v>
      </c>
      <c r="H714" s="17">
        <f t="shared" ref="H714:H724" si="204">TRUNC((G714+F714),2)</f>
        <v>3.9</v>
      </c>
      <c r="I714" s="18">
        <f t="shared" ref="I714:I724" si="205">TRUNC((H714*$K$802),2)</f>
        <v>1.02</v>
      </c>
      <c r="J714" s="18">
        <f t="shared" ref="J714:J724" si="206">TRUNC((H714+I714)*$K$803,2)</f>
        <v>0</v>
      </c>
      <c r="K714" s="18">
        <f t="shared" ref="K714:K724" si="207">TRUNC((H714*(1+$K$802))-(H714*(1+$K$802)*$K$803),2)</f>
        <v>4.92</v>
      </c>
      <c r="L714" s="15">
        <f t="shared" ref="L714:L724" si="208">TRUNC(K714*E714,2)</f>
        <v>3936</v>
      </c>
    </row>
    <row r="715" spans="1:12" ht="39.6" x14ac:dyDescent="0.25">
      <c r="A715" s="12">
        <v>2174</v>
      </c>
      <c r="B715" s="13" t="s">
        <v>1409</v>
      </c>
      <c r="C715" s="14" t="s">
        <v>1410</v>
      </c>
      <c r="D715" s="15" t="s">
        <v>46</v>
      </c>
      <c r="E715" s="19">
        <v>800</v>
      </c>
      <c r="F715" s="17">
        <v>2.15</v>
      </c>
      <c r="G715" s="17">
        <v>1.1399999999999999</v>
      </c>
      <c r="H715" s="17">
        <f t="shared" si="204"/>
        <v>3.29</v>
      </c>
      <c r="I715" s="18">
        <f t="shared" si="205"/>
        <v>0.86</v>
      </c>
      <c r="J715" s="18">
        <f t="shared" si="206"/>
        <v>0</v>
      </c>
      <c r="K715" s="18">
        <f t="shared" si="207"/>
        <v>4.1500000000000004</v>
      </c>
      <c r="L715" s="15">
        <f t="shared" si="208"/>
        <v>3320</v>
      </c>
    </row>
    <row r="716" spans="1:12" ht="39.6" x14ac:dyDescent="0.25">
      <c r="A716" s="12">
        <v>2175</v>
      </c>
      <c r="B716" s="13" t="s">
        <v>1411</v>
      </c>
      <c r="C716" s="14" t="s">
        <v>1412</v>
      </c>
      <c r="D716" s="15" t="s">
        <v>46</v>
      </c>
      <c r="E716" s="19">
        <v>1000</v>
      </c>
      <c r="F716" s="17">
        <v>3.77</v>
      </c>
      <c r="G716" s="17">
        <v>1.45</v>
      </c>
      <c r="H716" s="17">
        <f t="shared" si="204"/>
        <v>5.22</v>
      </c>
      <c r="I716" s="18">
        <f t="shared" si="205"/>
        <v>1.36</v>
      </c>
      <c r="J716" s="18">
        <f t="shared" si="206"/>
        <v>0</v>
      </c>
      <c r="K716" s="18">
        <f t="shared" si="207"/>
        <v>6.58</v>
      </c>
      <c r="L716" s="15">
        <f t="shared" si="208"/>
        <v>6580</v>
      </c>
    </row>
    <row r="717" spans="1:12" ht="39.6" x14ac:dyDescent="0.25">
      <c r="A717" s="12">
        <v>2176</v>
      </c>
      <c r="B717" s="13" t="s">
        <v>1413</v>
      </c>
      <c r="C717" s="14" t="s">
        <v>1414</v>
      </c>
      <c r="D717" s="15" t="s">
        <v>46</v>
      </c>
      <c r="E717" s="19">
        <v>2000</v>
      </c>
      <c r="F717" s="17">
        <v>3.26</v>
      </c>
      <c r="G717" s="17">
        <v>1.45</v>
      </c>
      <c r="H717" s="17">
        <f t="shared" si="204"/>
        <v>4.71</v>
      </c>
      <c r="I717" s="18">
        <f t="shared" si="205"/>
        <v>1.23</v>
      </c>
      <c r="J717" s="18">
        <f t="shared" si="206"/>
        <v>0</v>
      </c>
      <c r="K717" s="18">
        <f t="shared" si="207"/>
        <v>5.94</v>
      </c>
      <c r="L717" s="15">
        <f t="shared" si="208"/>
        <v>11880</v>
      </c>
    </row>
    <row r="718" spans="1:12" ht="39.6" x14ac:dyDescent="0.25">
      <c r="A718" s="12">
        <v>2177</v>
      </c>
      <c r="B718" s="13" t="s">
        <v>1415</v>
      </c>
      <c r="C718" s="14" t="s">
        <v>1416</v>
      </c>
      <c r="D718" s="15" t="s">
        <v>46</v>
      </c>
      <c r="E718" s="19">
        <v>600</v>
      </c>
      <c r="F718" s="17">
        <v>5.25</v>
      </c>
      <c r="G718" s="17">
        <v>1.94</v>
      </c>
      <c r="H718" s="17">
        <f t="shared" si="204"/>
        <v>7.19</v>
      </c>
      <c r="I718" s="18">
        <f t="shared" si="205"/>
        <v>1.88</v>
      </c>
      <c r="J718" s="18">
        <f t="shared" si="206"/>
        <v>0</v>
      </c>
      <c r="K718" s="18">
        <f t="shared" si="207"/>
        <v>9.07</v>
      </c>
      <c r="L718" s="15">
        <f t="shared" si="208"/>
        <v>5442</v>
      </c>
    </row>
    <row r="719" spans="1:12" ht="39.6" x14ac:dyDescent="0.25">
      <c r="A719" s="12">
        <v>2178</v>
      </c>
      <c r="B719" s="13" t="s">
        <v>1417</v>
      </c>
      <c r="C719" s="14" t="s">
        <v>1418</v>
      </c>
      <c r="D719" s="15" t="s">
        <v>46</v>
      </c>
      <c r="E719" s="19">
        <v>600</v>
      </c>
      <c r="F719" s="17">
        <v>5.69</v>
      </c>
      <c r="G719" s="17">
        <v>1.94</v>
      </c>
      <c r="H719" s="17">
        <f t="shared" si="204"/>
        <v>7.63</v>
      </c>
      <c r="I719" s="18">
        <f t="shared" si="205"/>
        <v>2</v>
      </c>
      <c r="J719" s="18">
        <f t="shared" si="206"/>
        <v>0</v>
      </c>
      <c r="K719" s="18">
        <f t="shared" si="207"/>
        <v>9.6300000000000008</v>
      </c>
      <c r="L719" s="15">
        <f t="shared" si="208"/>
        <v>5778</v>
      </c>
    </row>
    <row r="720" spans="1:12" ht="39.6" x14ac:dyDescent="0.25">
      <c r="A720" s="12">
        <v>2179</v>
      </c>
      <c r="B720" s="13" t="s">
        <v>1419</v>
      </c>
      <c r="C720" s="14" t="s">
        <v>1420</v>
      </c>
      <c r="D720" s="15" t="s">
        <v>46</v>
      </c>
      <c r="E720" s="19">
        <v>400</v>
      </c>
      <c r="F720" s="17">
        <v>7.44</v>
      </c>
      <c r="G720" s="17">
        <v>2.54</v>
      </c>
      <c r="H720" s="17">
        <f t="shared" si="204"/>
        <v>9.98</v>
      </c>
      <c r="I720" s="18">
        <f t="shared" si="205"/>
        <v>2.61</v>
      </c>
      <c r="J720" s="18">
        <f t="shared" si="206"/>
        <v>0</v>
      </c>
      <c r="K720" s="18">
        <f t="shared" si="207"/>
        <v>12.59</v>
      </c>
      <c r="L720" s="15">
        <f t="shared" si="208"/>
        <v>5036</v>
      </c>
    </row>
    <row r="721" spans="1:12" ht="39.6" x14ac:dyDescent="0.25">
      <c r="A721" s="12">
        <v>2180</v>
      </c>
      <c r="B721" s="13" t="s">
        <v>1421</v>
      </c>
      <c r="C721" s="14" t="s">
        <v>1422</v>
      </c>
      <c r="D721" s="15" t="s">
        <v>46</v>
      </c>
      <c r="E721" s="19">
        <v>400</v>
      </c>
      <c r="F721" s="17">
        <v>8.17</v>
      </c>
      <c r="G721" s="17">
        <v>2.54</v>
      </c>
      <c r="H721" s="17">
        <f t="shared" si="204"/>
        <v>10.71</v>
      </c>
      <c r="I721" s="18">
        <f t="shared" si="205"/>
        <v>2.81</v>
      </c>
      <c r="J721" s="18">
        <f t="shared" si="206"/>
        <v>0</v>
      </c>
      <c r="K721" s="18">
        <f t="shared" si="207"/>
        <v>13.52</v>
      </c>
      <c r="L721" s="15">
        <f t="shared" si="208"/>
        <v>5408</v>
      </c>
    </row>
    <row r="722" spans="1:12" ht="39.6" x14ac:dyDescent="0.25">
      <c r="A722" s="12">
        <v>2181</v>
      </c>
      <c r="B722" s="13" t="s">
        <v>1423</v>
      </c>
      <c r="C722" s="14" t="s">
        <v>1424</v>
      </c>
      <c r="D722" s="15" t="s">
        <v>46</v>
      </c>
      <c r="E722" s="19">
        <v>500</v>
      </c>
      <c r="F722" s="17">
        <v>10.039999999999999</v>
      </c>
      <c r="G722" s="17">
        <v>0.44</v>
      </c>
      <c r="H722" s="17">
        <f t="shared" si="204"/>
        <v>10.48</v>
      </c>
      <c r="I722" s="18">
        <f t="shared" si="205"/>
        <v>2.74</v>
      </c>
      <c r="J722" s="18">
        <f t="shared" si="206"/>
        <v>0</v>
      </c>
      <c r="K722" s="18">
        <f t="shared" si="207"/>
        <v>13.22</v>
      </c>
      <c r="L722" s="15">
        <f t="shared" si="208"/>
        <v>6610</v>
      </c>
    </row>
    <row r="723" spans="1:12" ht="39.6" x14ac:dyDescent="0.25">
      <c r="A723" s="12">
        <v>2182</v>
      </c>
      <c r="B723" s="13">
        <v>91932</v>
      </c>
      <c r="C723" s="14" t="s">
        <v>1425</v>
      </c>
      <c r="D723" s="15" t="s">
        <v>46</v>
      </c>
      <c r="E723" s="19">
        <v>500</v>
      </c>
      <c r="F723" s="17">
        <v>13.81</v>
      </c>
      <c r="G723" s="17">
        <v>3.8</v>
      </c>
      <c r="H723" s="17">
        <f t="shared" si="204"/>
        <v>17.61</v>
      </c>
      <c r="I723" s="18">
        <f t="shared" si="205"/>
        <v>4.62</v>
      </c>
      <c r="J723" s="18">
        <f t="shared" si="206"/>
        <v>0</v>
      </c>
      <c r="K723" s="18">
        <f t="shared" si="207"/>
        <v>22.23</v>
      </c>
      <c r="L723" s="15">
        <f t="shared" si="208"/>
        <v>11115</v>
      </c>
    </row>
    <row r="724" spans="1:12" ht="52.8" x14ac:dyDescent="0.25">
      <c r="A724" s="12">
        <v>2183</v>
      </c>
      <c r="B724" s="13" t="s">
        <v>1426</v>
      </c>
      <c r="C724" s="14" t="s">
        <v>1427</v>
      </c>
      <c r="D724" s="15" t="s">
        <v>46</v>
      </c>
      <c r="E724" s="19">
        <v>500</v>
      </c>
      <c r="F724" s="17">
        <v>34.82</v>
      </c>
      <c r="G724" s="17">
        <v>0.08</v>
      </c>
      <c r="H724" s="17">
        <f t="shared" si="204"/>
        <v>34.9</v>
      </c>
      <c r="I724" s="18">
        <f t="shared" si="205"/>
        <v>9.15</v>
      </c>
      <c r="J724" s="18">
        <f t="shared" si="206"/>
        <v>0</v>
      </c>
      <c r="K724" s="18">
        <f t="shared" si="207"/>
        <v>44.05</v>
      </c>
      <c r="L724" s="15">
        <f t="shared" si="208"/>
        <v>22025</v>
      </c>
    </row>
    <row r="725" spans="1:12" ht="26.4" x14ac:dyDescent="0.25">
      <c r="A725" s="8"/>
      <c r="B725" s="9"/>
      <c r="C725" s="10" t="s">
        <v>1428</v>
      </c>
      <c r="D725" s="10"/>
      <c r="E725" s="10"/>
      <c r="F725" s="11"/>
      <c r="G725" s="11"/>
      <c r="H725" s="11"/>
      <c r="I725" s="11"/>
      <c r="J725" s="11"/>
      <c r="K725" s="11"/>
      <c r="L725" s="10"/>
    </row>
    <row r="726" spans="1:12" ht="52.8" x14ac:dyDescent="0.25">
      <c r="A726" s="12">
        <v>2184</v>
      </c>
      <c r="B726" s="13" t="s">
        <v>1429</v>
      </c>
      <c r="C726" s="14" t="s">
        <v>1430</v>
      </c>
      <c r="D726" s="15" t="s">
        <v>1210</v>
      </c>
      <c r="E726" s="19">
        <v>6</v>
      </c>
      <c r="F726" s="17">
        <v>185.46</v>
      </c>
      <c r="G726" s="17">
        <v>571.02</v>
      </c>
      <c r="H726" s="17">
        <f t="shared" ref="H726:H748" si="209">TRUNC((G726+F726),2)</f>
        <v>756.48</v>
      </c>
      <c r="I726" s="18">
        <f t="shared" ref="I726:I748" si="210">TRUNC((H726*$K$802),2)</f>
        <v>198.5</v>
      </c>
      <c r="J726" s="18">
        <f t="shared" ref="J726:J748" si="211">TRUNC((H726+I726)*$K$803,2)</f>
        <v>0</v>
      </c>
      <c r="K726" s="18">
        <f t="shared" ref="K726:K748" si="212">TRUNC((H726*(1+$K$802))-(H726*(1+$K$802)*$K$803),2)</f>
        <v>954.98</v>
      </c>
      <c r="L726" s="15">
        <f t="shared" ref="L726:L748" si="213">TRUNC(K726*E726,2)</f>
        <v>5729.88</v>
      </c>
    </row>
    <row r="727" spans="1:12" ht="66" x14ac:dyDescent="0.25">
      <c r="A727" s="12">
        <v>2185</v>
      </c>
      <c r="B727" s="13" t="s">
        <v>1431</v>
      </c>
      <c r="C727" s="14" t="s">
        <v>1432</v>
      </c>
      <c r="D727" s="15" t="s">
        <v>25</v>
      </c>
      <c r="E727" s="19">
        <v>2</v>
      </c>
      <c r="F727" s="17">
        <v>506.99</v>
      </c>
      <c r="G727" s="17">
        <v>29.95</v>
      </c>
      <c r="H727" s="17">
        <f t="shared" si="209"/>
        <v>536.94000000000005</v>
      </c>
      <c r="I727" s="18">
        <f t="shared" si="210"/>
        <v>140.88999999999999</v>
      </c>
      <c r="J727" s="18">
        <f t="shared" si="211"/>
        <v>0</v>
      </c>
      <c r="K727" s="18">
        <f t="shared" si="212"/>
        <v>677.83</v>
      </c>
      <c r="L727" s="15">
        <f t="shared" si="213"/>
        <v>1355.66</v>
      </c>
    </row>
    <row r="728" spans="1:12" ht="66" x14ac:dyDescent="0.25">
      <c r="A728" s="12">
        <v>2186</v>
      </c>
      <c r="B728" s="13" t="s">
        <v>1433</v>
      </c>
      <c r="C728" s="14" t="s">
        <v>1434</v>
      </c>
      <c r="D728" s="15" t="s">
        <v>25</v>
      </c>
      <c r="E728" s="19">
        <v>1</v>
      </c>
      <c r="F728" s="17">
        <v>347.2</v>
      </c>
      <c r="G728" s="17">
        <v>26.67</v>
      </c>
      <c r="H728" s="17">
        <f t="shared" si="209"/>
        <v>373.87</v>
      </c>
      <c r="I728" s="18">
        <f t="shared" si="210"/>
        <v>98.1</v>
      </c>
      <c r="J728" s="18">
        <f t="shared" si="211"/>
        <v>0</v>
      </c>
      <c r="K728" s="18">
        <f t="shared" si="212"/>
        <v>471.97</v>
      </c>
      <c r="L728" s="15">
        <f t="shared" si="213"/>
        <v>471.97</v>
      </c>
    </row>
    <row r="729" spans="1:12" ht="66" x14ac:dyDescent="0.25">
      <c r="A729" s="12">
        <v>2187</v>
      </c>
      <c r="B729" s="13" t="s">
        <v>1435</v>
      </c>
      <c r="C729" s="14" t="s">
        <v>1436</v>
      </c>
      <c r="D729" s="15" t="s">
        <v>25</v>
      </c>
      <c r="E729" s="19">
        <v>1</v>
      </c>
      <c r="F729" s="17">
        <v>846.06</v>
      </c>
      <c r="G729" s="17">
        <v>36.15</v>
      </c>
      <c r="H729" s="17">
        <f t="shared" si="209"/>
        <v>882.21</v>
      </c>
      <c r="I729" s="18">
        <f t="shared" si="210"/>
        <v>231.49</v>
      </c>
      <c r="J729" s="18">
        <f t="shared" si="211"/>
        <v>0</v>
      </c>
      <c r="K729" s="18">
        <f t="shared" si="212"/>
        <v>1113.7</v>
      </c>
      <c r="L729" s="15">
        <f t="shared" si="213"/>
        <v>1113.7</v>
      </c>
    </row>
    <row r="730" spans="1:12" ht="66" x14ac:dyDescent="0.25">
      <c r="A730" s="12">
        <v>2188</v>
      </c>
      <c r="B730" s="13" t="s">
        <v>1437</v>
      </c>
      <c r="C730" s="14" t="s">
        <v>1438</v>
      </c>
      <c r="D730" s="15" t="s">
        <v>25</v>
      </c>
      <c r="E730" s="19">
        <v>2</v>
      </c>
      <c r="F730" s="17">
        <v>457.89</v>
      </c>
      <c r="G730" s="17">
        <v>76.31</v>
      </c>
      <c r="H730" s="17">
        <f t="shared" si="209"/>
        <v>534.20000000000005</v>
      </c>
      <c r="I730" s="18">
        <f t="shared" si="210"/>
        <v>140.16999999999999</v>
      </c>
      <c r="J730" s="18">
        <f t="shared" si="211"/>
        <v>0</v>
      </c>
      <c r="K730" s="18">
        <f t="shared" si="212"/>
        <v>674.37</v>
      </c>
      <c r="L730" s="15">
        <f t="shared" si="213"/>
        <v>1348.74</v>
      </c>
    </row>
    <row r="731" spans="1:12" ht="52.8" x14ac:dyDescent="0.25">
      <c r="A731" s="12">
        <v>2189</v>
      </c>
      <c r="B731" s="13" t="s">
        <v>1439</v>
      </c>
      <c r="C731" s="14" t="s">
        <v>1440</v>
      </c>
      <c r="D731" s="15" t="s">
        <v>25</v>
      </c>
      <c r="E731" s="19">
        <v>2</v>
      </c>
      <c r="F731" s="17">
        <v>82.51</v>
      </c>
      <c r="G731" s="17">
        <v>17.29</v>
      </c>
      <c r="H731" s="17">
        <f t="shared" si="209"/>
        <v>99.8</v>
      </c>
      <c r="I731" s="18">
        <f t="shared" si="210"/>
        <v>26.18</v>
      </c>
      <c r="J731" s="18">
        <f t="shared" si="211"/>
        <v>0</v>
      </c>
      <c r="K731" s="18">
        <f t="shared" si="212"/>
        <v>125.98</v>
      </c>
      <c r="L731" s="15">
        <f t="shared" si="213"/>
        <v>251.96</v>
      </c>
    </row>
    <row r="732" spans="1:12" ht="26.4" x14ac:dyDescent="0.25">
      <c r="A732" s="12">
        <v>2190</v>
      </c>
      <c r="B732" s="13" t="s">
        <v>1441</v>
      </c>
      <c r="C732" s="14" t="s">
        <v>1442</v>
      </c>
      <c r="D732" s="15" t="s">
        <v>46</v>
      </c>
      <c r="E732" s="19">
        <v>1</v>
      </c>
      <c r="F732" s="17">
        <v>6.75</v>
      </c>
      <c r="G732" s="17">
        <v>20.03</v>
      </c>
      <c r="H732" s="17">
        <f t="shared" si="209"/>
        <v>26.78</v>
      </c>
      <c r="I732" s="18">
        <f t="shared" si="210"/>
        <v>7.02</v>
      </c>
      <c r="J732" s="18">
        <f t="shared" si="211"/>
        <v>0</v>
      </c>
      <c r="K732" s="18">
        <f t="shared" si="212"/>
        <v>33.799999999999997</v>
      </c>
      <c r="L732" s="15">
        <f t="shared" si="213"/>
        <v>33.799999999999997</v>
      </c>
    </row>
    <row r="733" spans="1:12" ht="39.6" x14ac:dyDescent="0.25">
      <c r="A733" s="12">
        <v>2191</v>
      </c>
      <c r="B733" s="13" t="s">
        <v>1443</v>
      </c>
      <c r="C733" s="14" t="s">
        <v>1444</v>
      </c>
      <c r="D733" s="15" t="s">
        <v>25</v>
      </c>
      <c r="E733" s="19">
        <v>6</v>
      </c>
      <c r="F733" s="17">
        <v>172.67</v>
      </c>
      <c r="G733" s="17">
        <v>19.829999999999998</v>
      </c>
      <c r="H733" s="17">
        <f t="shared" si="209"/>
        <v>192.5</v>
      </c>
      <c r="I733" s="18">
        <f t="shared" si="210"/>
        <v>50.51</v>
      </c>
      <c r="J733" s="18">
        <f t="shared" si="211"/>
        <v>0</v>
      </c>
      <c r="K733" s="18">
        <f t="shared" si="212"/>
        <v>243.01</v>
      </c>
      <c r="L733" s="15">
        <f t="shared" si="213"/>
        <v>1458.06</v>
      </c>
    </row>
    <row r="734" spans="1:12" ht="26.4" x14ac:dyDescent="0.25">
      <c r="A734" s="12">
        <v>2192</v>
      </c>
      <c r="B734" s="13" t="s">
        <v>1445</v>
      </c>
      <c r="C734" s="14" t="s">
        <v>1446</v>
      </c>
      <c r="D734" s="15" t="s">
        <v>901</v>
      </c>
      <c r="E734" s="19">
        <v>9</v>
      </c>
      <c r="F734" s="17">
        <v>119.9</v>
      </c>
      <c r="G734" s="17">
        <v>30.05</v>
      </c>
      <c r="H734" s="17">
        <f t="shared" si="209"/>
        <v>149.94999999999999</v>
      </c>
      <c r="I734" s="18">
        <f t="shared" si="210"/>
        <v>39.340000000000003</v>
      </c>
      <c r="J734" s="18">
        <f t="shared" si="211"/>
        <v>0</v>
      </c>
      <c r="K734" s="18">
        <f t="shared" si="212"/>
        <v>189.29</v>
      </c>
      <c r="L734" s="15">
        <f t="shared" si="213"/>
        <v>1703.61</v>
      </c>
    </row>
    <row r="735" spans="1:12" ht="26.4" x14ac:dyDescent="0.25">
      <c r="A735" s="12">
        <v>2193</v>
      </c>
      <c r="B735" s="13" t="s">
        <v>1447</v>
      </c>
      <c r="C735" s="14" t="s">
        <v>1448</v>
      </c>
      <c r="D735" s="15" t="s">
        <v>25</v>
      </c>
      <c r="E735" s="19">
        <v>45</v>
      </c>
      <c r="F735" s="17">
        <v>273.41000000000003</v>
      </c>
      <c r="G735" s="17">
        <v>24.09</v>
      </c>
      <c r="H735" s="17">
        <f t="shared" si="209"/>
        <v>297.5</v>
      </c>
      <c r="I735" s="18">
        <f t="shared" si="210"/>
        <v>78.06</v>
      </c>
      <c r="J735" s="18">
        <f t="shared" si="211"/>
        <v>0</v>
      </c>
      <c r="K735" s="18">
        <f t="shared" si="212"/>
        <v>375.56</v>
      </c>
      <c r="L735" s="15">
        <f t="shared" si="213"/>
        <v>16900.2</v>
      </c>
    </row>
    <row r="736" spans="1:12" ht="39.6" x14ac:dyDescent="0.25">
      <c r="A736" s="12">
        <v>2194</v>
      </c>
      <c r="B736" s="13">
        <v>93661</v>
      </c>
      <c r="C736" s="14" t="s">
        <v>1449</v>
      </c>
      <c r="D736" s="15" t="s">
        <v>25</v>
      </c>
      <c r="E736" s="19">
        <v>16</v>
      </c>
      <c r="F736" s="17">
        <v>55.54</v>
      </c>
      <c r="G736" s="17">
        <v>4.76</v>
      </c>
      <c r="H736" s="17">
        <f t="shared" si="209"/>
        <v>60.3</v>
      </c>
      <c r="I736" s="18">
        <f t="shared" si="210"/>
        <v>15.82</v>
      </c>
      <c r="J736" s="18">
        <f t="shared" si="211"/>
        <v>0</v>
      </c>
      <c r="K736" s="18">
        <f t="shared" si="212"/>
        <v>76.12</v>
      </c>
      <c r="L736" s="15">
        <f t="shared" si="213"/>
        <v>1217.92</v>
      </c>
    </row>
    <row r="737" spans="1:12" ht="39.6" x14ac:dyDescent="0.25">
      <c r="A737" s="12">
        <v>2195</v>
      </c>
      <c r="B737" s="13" t="s">
        <v>1450</v>
      </c>
      <c r="C737" s="14" t="s">
        <v>1451</v>
      </c>
      <c r="D737" s="15" t="s">
        <v>25</v>
      </c>
      <c r="E737" s="19">
        <v>40</v>
      </c>
      <c r="F737" s="17">
        <v>55.12</v>
      </c>
      <c r="G737" s="17">
        <v>3.51</v>
      </c>
      <c r="H737" s="17">
        <f t="shared" si="209"/>
        <v>58.63</v>
      </c>
      <c r="I737" s="18">
        <f t="shared" si="210"/>
        <v>15.38</v>
      </c>
      <c r="J737" s="18">
        <f t="shared" si="211"/>
        <v>0</v>
      </c>
      <c r="K737" s="18">
        <f t="shared" si="212"/>
        <v>74.010000000000005</v>
      </c>
      <c r="L737" s="15">
        <f t="shared" si="213"/>
        <v>2960.4</v>
      </c>
    </row>
    <row r="738" spans="1:12" ht="39.6" x14ac:dyDescent="0.25">
      <c r="A738" s="12">
        <v>2196</v>
      </c>
      <c r="B738" s="13" t="s">
        <v>1452</v>
      </c>
      <c r="C738" s="14" t="s">
        <v>1453</v>
      </c>
      <c r="D738" s="15" t="s">
        <v>25</v>
      </c>
      <c r="E738" s="19">
        <v>40</v>
      </c>
      <c r="F738" s="17">
        <v>10.68</v>
      </c>
      <c r="G738" s="17">
        <v>1.75</v>
      </c>
      <c r="H738" s="17">
        <f t="shared" si="209"/>
        <v>12.43</v>
      </c>
      <c r="I738" s="18">
        <f t="shared" si="210"/>
        <v>3.26</v>
      </c>
      <c r="J738" s="18">
        <f t="shared" si="211"/>
        <v>0</v>
      </c>
      <c r="K738" s="18">
        <f t="shared" si="212"/>
        <v>15.69</v>
      </c>
      <c r="L738" s="15">
        <f t="shared" si="213"/>
        <v>627.6</v>
      </c>
    </row>
    <row r="739" spans="1:12" ht="39.6" x14ac:dyDescent="0.25">
      <c r="A739" s="12">
        <v>2197</v>
      </c>
      <c r="B739" s="13" t="s">
        <v>1454</v>
      </c>
      <c r="C739" s="14" t="s">
        <v>1455</v>
      </c>
      <c r="D739" s="15" t="s">
        <v>25</v>
      </c>
      <c r="E739" s="19">
        <v>45</v>
      </c>
      <c r="F739" s="17">
        <v>10.88</v>
      </c>
      <c r="G739" s="17">
        <v>2.38</v>
      </c>
      <c r="H739" s="17">
        <f t="shared" si="209"/>
        <v>13.26</v>
      </c>
      <c r="I739" s="18">
        <f t="shared" si="210"/>
        <v>3.47</v>
      </c>
      <c r="J739" s="18">
        <f t="shared" si="211"/>
        <v>0</v>
      </c>
      <c r="K739" s="18">
        <f t="shared" si="212"/>
        <v>16.73</v>
      </c>
      <c r="L739" s="15">
        <f t="shared" si="213"/>
        <v>752.85</v>
      </c>
    </row>
    <row r="740" spans="1:12" ht="39.6" x14ac:dyDescent="0.25">
      <c r="A740" s="12">
        <v>2198</v>
      </c>
      <c r="B740" s="13" t="s">
        <v>1456</v>
      </c>
      <c r="C740" s="14" t="s">
        <v>1457</v>
      </c>
      <c r="D740" s="15" t="s">
        <v>25</v>
      </c>
      <c r="E740" s="19">
        <v>6</v>
      </c>
      <c r="F740" s="17">
        <v>385.7</v>
      </c>
      <c r="G740" s="17">
        <v>66.28</v>
      </c>
      <c r="H740" s="17">
        <f t="shared" si="209"/>
        <v>451.98</v>
      </c>
      <c r="I740" s="18">
        <f t="shared" si="210"/>
        <v>118.59</v>
      </c>
      <c r="J740" s="18">
        <f t="shared" si="211"/>
        <v>0</v>
      </c>
      <c r="K740" s="18">
        <f t="shared" si="212"/>
        <v>570.57000000000005</v>
      </c>
      <c r="L740" s="15">
        <f t="shared" si="213"/>
        <v>3423.42</v>
      </c>
    </row>
    <row r="741" spans="1:12" ht="39.6" x14ac:dyDescent="0.25">
      <c r="A741" s="12">
        <v>2199</v>
      </c>
      <c r="B741" s="13" t="s">
        <v>1458</v>
      </c>
      <c r="C741" s="14" t="s">
        <v>1459</v>
      </c>
      <c r="D741" s="15" t="s">
        <v>25</v>
      </c>
      <c r="E741" s="19">
        <v>20</v>
      </c>
      <c r="F741" s="17">
        <v>11.5</v>
      </c>
      <c r="G741" s="17">
        <v>3.32</v>
      </c>
      <c r="H741" s="17">
        <f t="shared" si="209"/>
        <v>14.82</v>
      </c>
      <c r="I741" s="18">
        <f t="shared" si="210"/>
        <v>3.88</v>
      </c>
      <c r="J741" s="18">
        <f t="shared" si="211"/>
        <v>0</v>
      </c>
      <c r="K741" s="18">
        <f t="shared" si="212"/>
        <v>18.7</v>
      </c>
      <c r="L741" s="15">
        <f t="shared" si="213"/>
        <v>374</v>
      </c>
    </row>
    <row r="742" spans="1:12" ht="39.6" x14ac:dyDescent="0.25">
      <c r="A742" s="12">
        <v>2200</v>
      </c>
      <c r="B742" s="13" t="s">
        <v>1460</v>
      </c>
      <c r="C742" s="14" t="s">
        <v>1461</v>
      </c>
      <c r="D742" s="15" t="s">
        <v>25</v>
      </c>
      <c r="E742" s="19">
        <v>20</v>
      </c>
      <c r="F742" s="17">
        <v>56.81</v>
      </c>
      <c r="G742" s="17">
        <v>6.62</v>
      </c>
      <c r="H742" s="17">
        <f t="shared" si="209"/>
        <v>63.43</v>
      </c>
      <c r="I742" s="18">
        <f t="shared" si="210"/>
        <v>16.64</v>
      </c>
      <c r="J742" s="18">
        <f t="shared" si="211"/>
        <v>0</v>
      </c>
      <c r="K742" s="18">
        <f t="shared" si="212"/>
        <v>80.069999999999993</v>
      </c>
      <c r="L742" s="15">
        <f t="shared" si="213"/>
        <v>1601.4</v>
      </c>
    </row>
    <row r="743" spans="1:12" ht="39.6" x14ac:dyDescent="0.25">
      <c r="A743" s="12">
        <v>2201</v>
      </c>
      <c r="B743" s="13">
        <v>93666</v>
      </c>
      <c r="C743" s="14" t="s">
        <v>1462</v>
      </c>
      <c r="D743" s="15" t="s">
        <v>25</v>
      </c>
      <c r="E743" s="19">
        <v>15</v>
      </c>
      <c r="F743" s="17">
        <v>61.57</v>
      </c>
      <c r="G743" s="17">
        <v>18.95</v>
      </c>
      <c r="H743" s="17">
        <f t="shared" si="209"/>
        <v>80.52</v>
      </c>
      <c r="I743" s="18">
        <f t="shared" si="210"/>
        <v>21.12</v>
      </c>
      <c r="J743" s="18">
        <f t="shared" si="211"/>
        <v>0</v>
      </c>
      <c r="K743" s="18">
        <f t="shared" si="212"/>
        <v>101.64</v>
      </c>
      <c r="L743" s="15">
        <f t="shared" si="213"/>
        <v>1524.6</v>
      </c>
    </row>
    <row r="744" spans="1:12" ht="39.6" x14ac:dyDescent="0.25">
      <c r="A744" s="12">
        <v>2202</v>
      </c>
      <c r="B744" s="13" t="s">
        <v>1463</v>
      </c>
      <c r="C744" s="14" t="s">
        <v>1464</v>
      </c>
      <c r="D744" s="15" t="s">
        <v>25</v>
      </c>
      <c r="E744" s="19">
        <v>15</v>
      </c>
      <c r="F744" s="17">
        <v>70.959999999999994</v>
      </c>
      <c r="G744" s="17">
        <v>9.94</v>
      </c>
      <c r="H744" s="17">
        <f t="shared" si="209"/>
        <v>80.900000000000006</v>
      </c>
      <c r="I744" s="18">
        <f t="shared" si="210"/>
        <v>21.22</v>
      </c>
      <c r="J744" s="18">
        <f t="shared" si="211"/>
        <v>0</v>
      </c>
      <c r="K744" s="18">
        <f t="shared" si="212"/>
        <v>102.12</v>
      </c>
      <c r="L744" s="15">
        <f t="shared" si="213"/>
        <v>1531.8</v>
      </c>
    </row>
    <row r="745" spans="1:12" ht="39.6" x14ac:dyDescent="0.25">
      <c r="A745" s="12">
        <v>2203</v>
      </c>
      <c r="B745" s="13" t="s">
        <v>1465</v>
      </c>
      <c r="C745" s="14" t="s">
        <v>1466</v>
      </c>
      <c r="D745" s="15" t="s">
        <v>25</v>
      </c>
      <c r="E745" s="19">
        <v>15</v>
      </c>
      <c r="F745" s="17">
        <v>72.989999999999995</v>
      </c>
      <c r="G745" s="17">
        <v>13.69</v>
      </c>
      <c r="H745" s="17">
        <f t="shared" si="209"/>
        <v>86.68</v>
      </c>
      <c r="I745" s="18">
        <f t="shared" si="210"/>
        <v>22.74</v>
      </c>
      <c r="J745" s="18">
        <f t="shared" si="211"/>
        <v>0</v>
      </c>
      <c r="K745" s="18">
        <f t="shared" si="212"/>
        <v>109.42</v>
      </c>
      <c r="L745" s="15">
        <f t="shared" si="213"/>
        <v>1641.3</v>
      </c>
    </row>
    <row r="746" spans="1:12" ht="39.6" x14ac:dyDescent="0.25">
      <c r="A746" s="12">
        <v>2204</v>
      </c>
      <c r="B746" s="13" t="s">
        <v>1467</v>
      </c>
      <c r="C746" s="14" t="s">
        <v>1468</v>
      </c>
      <c r="D746" s="15" t="s">
        <v>25</v>
      </c>
      <c r="E746" s="19">
        <v>10</v>
      </c>
      <c r="F746" s="17">
        <v>79.31</v>
      </c>
      <c r="G746" s="17">
        <v>28.43</v>
      </c>
      <c r="H746" s="17">
        <f t="shared" si="209"/>
        <v>107.74</v>
      </c>
      <c r="I746" s="18">
        <f t="shared" si="210"/>
        <v>28.27</v>
      </c>
      <c r="J746" s="18">
        <f t="shared" si="211"/>
        <v>0</v>
      </c>
      <c r="K746" s="18">
        <f t="shared" si="212"/>
        <v>136.01</v>
      </c>
      <c r="L746" s="15">
        <f t="shared" si="213"/>
        <v>1360.1</v>
      </c>
    </row>
    <row r="747" spans="1:12" ht="66" x14ac:dyDescent="0.25">
      <c r="A747" s="12">
        <v>2205</v>
      </c>
      <c r="B747" s="13" t="s">
        <v>1469</v>
      </c>
      <c r="C747" s="14" t="s">
        <v>1470</v>
      </c>
      <c r="D747" s="15" t="s">
        <v>25</v>
      </c>
      <c r="E747" s="19">
        <v>1</v>
      </c>
      <c r="F747" s="17">
        <v>5978.78</v>
      </c>
      <c r="G747" s="17">
        <v>346.18</v>
      </c>
      <c r="H747" s="17">
        <f t="shared" si="209"/>
        <v>6324.96</v>
      </c>
      <c r="I747" s="18">
        <f t="shared" si="210"/>
        <v>1659.66</v>
      </c>
      <c r="J747" s="18">
        <f t="shared" si="211"/>
        <v>0</v>
      </c>
      <c r="K747" s="18">
        <f t="shared" si="212"/>
        <v>7984.62</v>
      </c>
      <c r="L747" s="15">
        <f t="shared" si="213"/>
        <v>7984.62</v>
      </c>
    </row>
    <row r="748" spans="1:12" ht="26.4" x14ac:dyDescent="0.25">
      <c r="A748" s="12">
        <v>2206</v>
      </c>
      <c r="B748" s="13" t="s">
        <v>1471</v>
      </c>
      <c r="C748" s="14" t="s">
        <v>1472</v>
      </c>
      <c r="D748" s="15" t="s">
        <v>25</v>
      </c>
      <c r="E748" s="19">
        <v>1</v>
      </c>
      <c r="F748" s="17">
        <v>83.75</v>
      </c>
      <c r="G748" s="17">
        <v>240.3</v>
      </c>
      <c r="H748" s="17">
        <f t="shared" si="209"/>
        <v>324.05</v>
      </c>
      <c r="I748" s="18">
        <f t="shared" si="210"/>
        <v>85.03</v>
      </c>
      <c r="J748" s="18">
        <f t="shared" si="211"/>
        <v>0</v>
      </c>
      <c r="K748" s="18">
        <f t="shared" si="212"/>
        <v>409.08</v>
      </c>
      <c r="L748" s="15">
        <f t="shared" si="213"/>
        <v>409.08</v>
      </c>
    </row>
    <row r="749" spans="1:12" ht="26.4" x14ac:dyDescent="0.25">
      <c r="A749" s="8"/>
      <c r="B749" s="9"/>
      <c r="C749" s="10" t="s">
        <v>1473</v>
      </c>
      <c r="D749" s="10"/>
      <c r="E749" s="10"/>
      <c r="F749" s="11"/>
      <c r="G749" s="11"/>
      <c r="H749" s="11"/>
      <c r="I749" s="11"/>
      <c r="J749" s="11"/>
      <c r="K749" s="11"/>
      <c r="L749" s="10"/>
    </row>
    <row r="750" spans="1:12" ht="39.6" x14ac:dyDescent="0.25">
      <c r="A750" s="12">
        <v>2207</v>
      </c>
      <c r="B750" s="13" t="s">
        <v>1474</v>
      </c>
      <c r="C750" s="14" t="s">
        <v>1475</v>
      </c>
      <c r="D750" s="15" t="s">
        <v>25</v>
      </c>
      <c r="E750" s="19">
        <v>50</v>
      </c>
      <c r="F750" s="17">
        <v>20.71</v>
      </c>
      <c r="G750" s="17">
        <v>15.42</v>
      </c>
      <c r="H750" s="17">
        <f t="shared" ref="H750:H776" si="214">TRUNC((G750+F750),2)</f>
        <v>36.130000000000003</v>
      </c>
      <c r="I750" s="18">
        <f t="shared" ref="I750:I776" si="215">TRUNC((H750*$K$802),2)</f>
        <v>9.48</v>
      </c>
      <c r="J750" s="18">
        <f t="shared" ref="J750:J776" si="216">TRUNC((H750+I750)*$K$803,2)</f>
        <v>0</v>
      </c>
      <c r="K750" s="18">
        <f t="shared" ref="K750:K776" si="217">TRUNC((H750*(1+$K$802))-(H750*(1+$K$802)*$K$803),2)</f>
        <v>45.61</v>
      </c>
      <c r="L750" s="15">
        <f t="shared" ref="L750:L776" si="218">TRUNC(K750*E750,2)</f>
        <v>2280.5</v>
      </c>
    </row>
    <row r="751" spans="1:12" ht="39.6" x14ac:dyDescent="0.25">
      <c r="A751" s="12">
        <v>2208</v>
      </c>
      <c r="B751" s="13" t="s">
        <v>1476</v>
      </c>
      <c r="C751" s="14" t="s">
        <v>1477</v>
      </c>
      <c r="D751" s="15" t="s">
        <v>25</v>
      </c>
      <c r="E751" s="19">
        <v>50</v>
      </c>
      <c r="F751" s="17">
        <v>34.020000000000003</v>
      </c>
      <c r="G751" s="17">
        <v>35.049999999999997</v>
      </c>
      <c r="H751" s="17">
        <f t="shared" si="214"/>
        <v>69.069999999999993</v>
      </c>
      <c r="I751" s="18">
        <f t="shared" si="215"/>
        <v>18.12</v>
      </c>
      <c r="J751" s="18">
        <f t="shared" si="216"/>
        <v>0</v>
      </c>
      <c r="K751" s="18">
        <f t="shared" si="217"/>
        <v>87.19</v>
      </c>
      <c r="L751" s="15">
        <f t="shared" si="218"/>
        <v>4359.5</v>
      </c>
    </row>
    <row r="752" spans="1:12" ht="39.6" x14ac:dyDescent="0.25">
      <c r="A752" s="12">
        <v>2209</v>
      </c>
      <c r="B752" s="13" t="s">
        <v>1478</v>
      </c>
      <c r="C752" s="14" t="s">
        <v>1479</v>
      </c>
      <c r="D752" s="15" t="s">
        <v>25</v>
      </c>
      <c r="E752" s="19">
        <v>25</v>
      </c>
      <c r="F752" s="17">
        <v>24.33</v>
      </c>
      <c r="G752" s="17">
        <v>32</v>
      </c>
      <c r="H752" s="17">
        <f t="shared" si="214"/>
        <v>56.33</v>
      </c>
      <c r="I752" s="18">
        <f t="shared" si="215"/>
        <v>14.78</v>
      </c>
      <c r="J752" s="18">
        <f t="shared" si="216"/>
        <v>0</v>
      </c>
      <c r="K752" s="18">
        <f t="shared" si="217"/>
        <v>71.11</v>
      </c>
      <c r="L752" s="15">
        <f t="shared" si="218"/>
        <v>1777.75</v>
      </c>
    </row>
    <row r="753" spans="1:12" ht="39.6" x14ac:dyDescent="0.25">
      <c r="A753" s="12">
        <v>2210</v>
      </c>
      <c r="B753" s="13" t="s">
        <v>1480</v>
      </c>
      <c r="C753" s="14" t="s">
        <v>1481</v>
      </c>
      <c r="D753" s="15" t="s">
        <v>25</v>
      </c>
      <c r="E753" s="19">
        <v>80</v>
      </c>
      <c r="F753" s="17">
        <v>22.21</v>
      </c>
      <c r="G753" s="17">
        <v>18.52</v>
      </c>
      <c r="H753" s="17">
        <f t="shared" si="214"/>
        <v>40.729999999999997</v>
      </c>
      <c r="I753" s="18">
        <f t="shared" si="215"/>
        <v>10.68</v>
      </c>
      <c r="J753" s="18">
        <f t="shared" si="216"/>
        <v>0</v>
      </c>
      <c r="K753" s="18">
        <f t="shared" si="217"/>
        <v>51.41</v>
      </c>
      <c r="L753" s="15">
        <f t="shared" si="218"/>
        <v>4112.8</v>
      </c>
    </row>
    <row r="754" spans="1:12" ht="39.6" x14ac:dyDescent="0.25">
      <c r="A754" s="12">
        <v>2211</v>
      </c>
      <c r="B754" s="13" t="s">
        <v>1482</v>
      </c>
      <c r="C754" s="14" t="s">
        <v>1483</v>
      </c>
      <c r="D754" s="15" t="s">
        <v>25</v>
      </c>
      <c r="E754" s="19">
        <v>20</v>
      </c>
      <c r="F754" s="17">
        <v>23.48</v>
      </c>
      <c r="G754" s="17">
        <v>22.28</v>
      </c>
      <c r="H754" s="17">
        <f t="shared" si="214"/>
        <v>45.76</v>
      </c>
      <c r="I754" s="18">
        <f t="shared" si="215"/>
        <v>12</v>
      </c>
      <c r="J754" s="18">
        <f t="shared" si="216"/>
        <v>0</v>
      </c>
      <c r="K754" s="18">
        <f t="shared" si="217"/>
        <v>57.76</v>
      </c>
      <c r="L754" s="15">
        <f t="shared" si="218"/>
        <v>1155.2</v>
      </c>
    </row>
    <row r="755" spans="1:12" ht="39.6" x14ac:dyDescent="0.25">
      <c r="A755" s="12">
        <v>2212</v>
      </c>
      <c r="B755" s="13" t="s">
        <v>1484</v>
      </c>
      <c r="C755" s="14" t="s">
        <v>1485</v>
      </c>
      <c r="D755" s="15" t="s">
        <v>25</v>
      </c>
      <c r="E755" s="19">
        <v>20</v>
      </c>
      <c r="F755" s="17">
        <v>38.86</v>
      </c>
      <c r="G755" s="17">
        <v>35.049999999999997</v>
      </c>
      <c r="H755" s="17">
        <f t="shared" si="214"/>
        <v>73.91</v>
      </c>
      <c r="I755" s="18">
        <f t="shared" si="215"/>
        <v>19.39</v>
      </c>
      <c r="J755" s="18">
        <f t="shared" si="216"/>
        <v>0</v>
      </c>
      <c r="K755" s="18">
        <f t="shared" si="217"/>
        <v>93.3</v>
      </c>
      <c r="L755" s="15">
        <f t="shared" si="218"/>
        <v>1866</v>
      </c>
    </row>
    <row r="756" spans="1:12" ht="39.6" x14ac:dyDescent="0.25">
      <c r="A756" s="12">
        <v>2213</v>
      </c>
      <c r="B756" s="13" t="s">
        <v>1486</v>
      </c>
      <c r="C756" s="14" t="s">
        <v>1487</v>
      </c>
      <c r="D756" s="15" t="s">
        <v>25</v>
      </c>
      <c r="E756" s="19">
        <v>80</v>
      </c>
      <c r="F756" s="17">
        <v>36.31</v>
      </c>
      <c r="G756" s="17">
        <v>27.49</v>
      </c>
      <c r="H756" s="17">
        <f t="shared" si="214"/>
        <v>63.8</v>
      </c>
      <c r="I756" s="18">
        <f t="shared" si="215"/>
        <v>16.739999999999998</v>
      </c>
      <c r="J756" s="18">
        <f t="shared" si="216"/>
        <v>0</v>
      </c>
      <c r="K756" s="18">
        <f t="shared" si="217"/>
        <v>80.540000000000006</v>
      </c>
      <c r="L756" s="15">
        <f t="shared" si="218"/>
        <v>6443.2</v>
      </c>
    </row>
    <row r="757" spans="1:12" ht="39.6" x14ac:dyDescent="0.25">
      <c r="A757" s="12">
        <v>2214</v>
      </c>
      <c r="B757" s="13" t="s">
        <v>1488</v>
      </c>
      <c r="C757" s="14" t="s">
        <v>1489</v>
      </c>
      <c r="D757" s="15" t="s">
        <v>25</v>
      </c>
      <c r="E757" s="19">
        <v>20</v>
      </c>
      <c r="F757" s="17">
        <v>34.020000000000003</v>
      </c>
      <c r="G757" s="17">
        <v>35.049999999999997</v>
      </c>
      <c r="H757" s="17">
        <f t="shared" si="214"/>
        <v>69.069999999999993</v>
      </c>
      <c r="I757" s="18">
        <f t="shared" si="215"/>
        <v>18.12</v>
      </c>
      <c r="J757" s="18">
        <f t="shared" si="216"/>
        <v>0</v>
      </c>
      <c r="K757" s="18">
        <f t="shared" si="217"/>
        <v>87.19</v>
      </c>
      <c r="L757" s="15">
        <f t="shared" si="218"/>
        <v>1743.8</v>
      </c>
    </row>
    <row r="758" spans="1:12" ht="39.6" x14ac:dyDescent="0.25">
      <c r="A758" s="12">
        <v>2215</v>
      </c>
      <c r="B758" s="13" t="s">
        <v>1490</v>
      </c>
      <c r="C758" s="14" t="s">
        <v>1491</v>
      </c>
      <c r="D758" s="15" t="s">
        <v>25</v>
      </c>
      <c r="E758" s="19">
        <v>80</v>
      </c>
      <c r="F758" s="17">
        <v>31.47</v>
      </c>
      <c r="G758" s="17">
        <v>27.49</v>
      </c>
      <c r="H758" s="17">
        <f t="shared" si="214"/>
        <v>58.96</v>
      </c>
      <c r="I758" s="18">
        <f t="shared" si="215"/>
        <v>15.47</v>
      </c>
      <c r="J758" s="18">
        <f t="shared" si="216"/>
        <v>0</v>
      </c>
      <c r="K758" s="18">
        <f t="shared" si="217"/>
        <v>74.430000000000007</v>
      </c>
      <c r="L758" s="15">
        <f t="shared" si="218"/>
        <v>5954.4</v>
      </c>
    </row>
    <row r="759" spans="1:12" ht="39.6" x14ac:dyDescent="0.25">
      <c r="A759" s="12">
        <v>2216</v>
      </c>
      <c r="B759" s="13" t="s">
        <v>1492</v>
      </c>
      <c r="C759" s="14" t="s">
        <v>1493</v>
      </c>
      <c r="D759" s="15" t="s">
        <v>25</v>
      </c>
      <c r="E759" s="19">
        <v>20</v>
      </c>
      <c r="F759" s="17">
        <v>21.06</v>
      </c>
      <c r="G759" s="17">
        <v>22.28</v>
      </c>
      <c r="H759" s="17">
        <f t="shared" si="214"/>
        <v>43.34</v>
      </c>
      <c r="I759" s="18">
        <f t="shared" si="215"/>
        <v>11.37</v>
      </c>
      <c r="J759" s="18">
        <f t="shared" si="216"/>
        <v>0</v>
      </c>
      <c r="K759" s="18">
        <f t="shared" si="217"/>
        <v>54.71</v>
      </c>
      <c r="L759" s="15">
        <f t="shared" si="218"/>
        <v>1094.2</v>
      </c>
    </row>
    <row r="760" spans="1:12" ht="39.6" x14ac:dyDescent="0.25">
      <c r="A760" s="12">
        <v>2217</v>
      </c>
      <c r="B760" s="13" t="s">
        <v>1482</v>
      </c>
      <c r="C760" s="14" t="s">
        <v>1483</v>
      </c>
      <c r="D760" s="15" t="s">
        <v>25</v>
      </c>
      <c r="E760" s="19">
        <v>20</v>
      </c>
      <c r="F760" s="17">
        <v>23.48</v>
      </c>
      <c r="G760" s="17">
        <v>22.28</v>
      </c>
      <c r="H760" s="17">
        <f t="shared" si="214"/>
        <v>45.76</v>
      </c>
      <c r="I760" s="18">
        <f t="shared" si="215"/>
        <v>12</v>
      </c>
      <c r="J760" s="18">
        <f t="shared" si="216"/>
        <v>0</v>
      </c>
      <c r="K760" s="18">
        <f t="shared" si="217"/>
        <v>57.76</v>
      </c>
      <c r="L760" s="15">
        <f t="shared" si="218"/>
        <v>1155.2</v>
      </c>
    </row>
    <row r="761" spans="1:12" ht="39.6" x14ac:dyDescent="0.25">
      <c r="A761" s="12">
        <v>2218</v>
      </c>
      <c r="B761" s="13" t="s">
        <v>1494</v>
      </c>
      <c r="C761" s="14" t="s">
        <v>1495</v>
      </c>
      <c r="D761" s="15" t="s">
        <v>25</v>
      </c>
      <c r="E761" s="19">
        <v>80</v>
      </c>
      <c r="F761" s="17">
        <v>19.79</v>
      </c>
      <c r="G761" s="17">
        <v>18.52</v>
      </c>
      <c r="H761" s="17">
        <f t="shared" si="214"/>
        <v>38.31</v>
      </c>
      <c r="I761" s="18">
        <f t="shared" si="215"/>
        <v>10.050000000000001</v>
      </c>
      <c r="J761" s="18">
        <f t="shared" si="216"/>
        <v>0</v>
      </c>
      <c r="K761" s="18">
        <f t="shared" si="217"/>
        <v>48.36</v>
      </c>
      <c r="L761" s="15">
        <f t="shared" si="218"/>
        <v>3868.8</v>
      </c>
    </row>
    <row r="762" spans="1:12" ht="39.6" x14ac:dyDescent="0.25">
      <c r="A762" s="12">
        <v>2219</v>
      </c>
      <c r="B762" s="13" t="s">
        <v>1496</v>
      </c>
      <c r="C762" s="14" t="s">
        <v>1497</v>
      </c>
      <c r="D762" s="15" t="s">
        <v>25</v>
      </c>
      <c r="E762" s="19">
        <v>25</v>
      </c>
      <c r="F762" s="17">
        <v>26.75</v>
      </c>
      <c r="G762" s="17">
        <v>32</v>
      </c>
      <c r="H762" s="17">
        <f t="shared" si="214"/>
        <v>58.75</v>
      </c>
      <c r="I762" s="18">
        <f t="shared" si="215"/>
        <v>15.41</v>
      </c>
      <c r="J762" s="18">
        <f t="shared" si="216"/>
        <v>0</v>
      </c>
      <c r="K762" s="18">
        <f t="shared" si="217"/>
        <v>74.16</v>
      </c>
      <c r="L762" s="15">
        <f t="shared" si="218"/>
        <v>1854</v>
      </c>
    </row>
    <row r="763" spans="1:12" ht="39.6" x14ac:dyDescent="0.25">
      <c r="A763" s="12">
        <v>2220</v>
      </c>
      <c r="B763" s="13" t="s">
        <v>1494</v>
      </c>
      <c r="C763" s="14" t="s">
        <v>1495</v>
      </c>
      <c r="D763" s="15" t="s">
        <v>25</v>
      </c>
      <c r="E763" s="19">
        <v>80</v>
      </c>
      <c r="F763" s="17">
        <v>19.79</v>
      </c>
      <c r="G763" s="17">
        <v>18.52</v>
      </c>
      <c r="H763" s="17">
        <f t="shared" si="214"/>
        <v>38.31</v>
      </c>
      <c r="I763" s="18">
        <f t="shared" si="215"/>
        <v>10.050000000000001</v>
      </c>
      <c r="J763" s="18">
        <f t="shared" si="216"/>
        <v>0</v>
      </c>
      <c r="K763" s="18">
        <f t="shared" si="217"/>
        <v>48.36</v>
      </c>
      <c r="L763" s="15">
        <f t="shared" si="218"/>
        <v>3868.8</v>
      </c>
    </row>
    <row r="764" spans="1:12" ht="39.6" x14ac:dyDescent="0.25">
      <c r="A764" s="12">
        <v>2221</v>
      </c>
      <c r="B764" s="13" t="s">
        <v>1498</v>
      </c>
      <c r="C764" s="14" t="s">
        <v>1499</v>
      </c>
      <c r="D764" s="15" t="s">
        <v>25</v>
      </c>
      <c r="E764" s="19">
        <v>60</v>
      </c>
      <c r="F764" s="17">
        <v>8.5</v>
      </c>
      <c r="G764" s="17">
        <v>14.72</v>
      </c>
      <c r="H764" s="17">
        <f t="shared" si="214"/>
        <v>23.22</v>
      </c>
      <c r="I764" s="18">
        <f t="shared" si="215"/>
        <v>6.09</v>
      </c>
      <c r="J764" s="18">
        <f t="shared" si="216"/>
        <v>0</v>
      </c>
      <c r="K764" s="18">
        <f t="shared" si="217"/>
        <v>29.31</v>
      </c>
      <c r="L764" s="15">
        <f t="shared" si="218"/>
        <v>1758.6</v>
      </c>
    </row>
    <row r="765" spans="1:12" ht="39.6" x14ac:dyDescent="0.25">
      <c r="A765" s="12">
        <v>2222</v>
      </c>
      <c r="B765" s="13" t="s">
        <v>1500</v>
      </c>
      <c r="C765" s="14" t="s">
        <v>1501</v>
      </c>
      <c r="D765" s="15" t="s">
        <v>25</v>
      </c>
      <c r="E765" s="19">
        <v>400</v>
      </c>
      <c r="F765" s="17">
        <v>9.6999999999999993</v>
      </c>
      <c r="G765" s="17">
        <v>8.66</v>
      </c>
      <c r="H765" s="17">
        <f t="shared" si="214"/>
        <v>18.36</v>
      </c>
      <c r="I765" s="18">
        <f t="shared" si="215"/>
        <v>4.8099999999999996</v>
      </c>
      <c r="J765" s="18">
        <f t="shared" si="216"/>
        <v>0</v>
      </c>
      <c r="K765" s="18">
        <f t="shared" si="217"/>
        <v>23.17</v>
      </c>
      <c r="L765" s="15">
        <f t="shared" si="218"/>
        <v>9268</v>
      </c>
    </row>
    <row r="766" spans="1:12" ht="39.6" x14ac:dyDescent="0.25">
      <c r="A766" s="12">
        <v>2223</v>
      </c>
      <c r="B766" s="13" t="s">
        <v>1502</v>
      </c>
      <c r="C766" s="14" t="s">
        <v>1503</v>
      </c>
      <c r="D766" s="15" t="s">
        <v>25</v>
      </c>
      <c r="E766" s="19">
        <v>40</v>
      </c>
      <c r="F766" s="17">
        <v>12.87</v>
      </c>
      <c r="G766" s="17">
        <v>27.7</v>
      </c>
      <c r="H766" s="17">
        <f t="shared" si="214"/>
        <v>40.57</v>
      </c>
      <c r="I766" s="18">
        <f t="shared" si="215"/>
        <v>10.64</v>
      </c>
      <c r="J766" s="18">
        <f t="shared" si="216"/>
        <v>0</v>
      </c>
      <c r="K766" s="18">
        <f t="shared" si="217"/>
        <v>51.21</v>
      </c>
      <c r="L766" s="15">
        <f t="shared" si="218"/>
        <v>2048.4</v>
      </c>
    </row>
    <row r="767" spans="1:12" ht="39.6" x14ac:dyDescent="0.25">
      <c r="A767" s="12">
        <v>2224</v>
      </c>
      <c r="B767" s="13" t="s">
        <v>1504</v>
      </c>
      <c r="C767" s="14" t="s">
        <v>1505</v>
      </c>
      <c r="D767" s="15" t="s">
        <v>25</v>
      </c>
      <c r="E767" s="19">
        <v>60</v>
      </c>
      <c r="F767" s="17">
        <v>11.93</v>
      </c>
      <c r="G767" s="17">
        <v>15.27</v>
      </c>
      <c r="H767" s="17">
        <f t="shared" si="214"/>
        <v>27.2</v>
      </c>
      <c r="I767" s="18">
        <f t="shared" si="215"/>
        <v>7.13</v>
      </c>
      <c r="J767" s="18">
        <f t="shared" si="216"/>
        <v>0</v>
      </c>
      <c r="K767" s="18">
        <f t="shared" si="217"/>
        <v>34.33</v>
      </c>
      <c r="L767" s="15">
        <f t="shared" si="218"/>
        <v>2059.8000000000002</v>
      </c>
    </row>
    <row r="768" spans="1:12" ht="39.6" x14ac:dyDescent="0.25">
      <c r="A768" s="12">
        <v>2225</v>
      </c>
      <c r="B768" s="13" t="s">
        <v>1506</v>
      </c>
      <c r="C768" s="14" t="s">
        <v>1507</v>
      </c>
      <c r="D768" s="15" t="s">
        <v>25</v>
      </c>
      <c r="E768" s="19">
        <v>400</v>
      </c>
      <c r="F768" s="17">
        <v>6.36</v>
      </c>
      <c r="G768" s="17">
        <v>8.36</v>
      </c>
      <c r="H768" s="17">
        <f t="shared" si="214"/>
        <v>14.72</v>
      </c>
      <c r="I768" s="18">
        <f t="shared" si="215"/>
        <v>3.86</v>
      </c>
      <c r="J768" s="18">
        <f t="shared" si="216"/>
        <v>0</v>
      </c>
      <c r="K768" s="18">
        <f t="shared" si="217"/>
        <v>18.579999999999998</v>
      </c>
      <c r="L768" s="15">
        <f t="shared" si="218"/>
        <v>7432</v>
      </c>
    </row>
    <row r="769" spans="1:12" ht="52.8" x14ac:dyDescent="0.25">
      <c r="A769" s="12">
        <v>2226</v>
      </c>
      <c r="B769" s="13" t="s">
        <v>1508</v>
      </c>
      <c r="C769" s="14" t="s">
        <v>1509</v>
      </c>
      <c r="D769" s="15" t="s">
        <v>25</v>
      </c>
      <c r="E769" s="19">
        <v>30</v>
      </c>
      <c r="F769" s="17">
        <v>31.51</v>
      </c>
      <c r="G769" s="17">
        <v>30.75</v>
      </c>
      <c r="H769" s="17">
        <f t="shared" si="214"/>
        <v>62.26</v>
      </c>
      <c r="I769" s="18">
        <f t="shared" si="215"/>
        <v>16.329999999999998</v>
      </c>
      <c r="J769" s="18">
        <f t="shared" si="216"/>
        <v>0</v>
      </c>
      <c r="K769" s="18">
        <f t="shared" si="217"/>
        <v>78.59</v>
      </c>
      <c r="L769" s="15">
        <f t="shared" si="218"/>
        <v>2357.6999999999998</v>
      </c>
    </row>
    <row r="770" spans="1:12" ht="39.6" x14ac:dyDescent="0.25">
      <c r="A770" s="12">
        <v>2227</v>
      </c>
      <c r="B770" s="13" t="s">
        <v>1510</v>
      </c>
      <c r="C770" s="14" t="s">
        <v>1511</v>
      </c>
      <c r="D770" s="15" t="s">
        <v>25</v>
      </c>
      <c r="E770" s="19">
        <v>20</v>
      </c>
      <c r="F770" s="17">
        <v>29.05</v>
      </c>
      <c r="G770" s="17">
        <v>26.54</v>
      </c>
      <c r="H770" s="17">
        <f t="shared" si="214"/>
        <v>55.59</v>
      </c>
      <c r="I770" s="18">
        <f t="shared" si="215"/>
        <v>14.58</v>
      </c>
      <c r="J770" s="18">
        <f t="shared" si="216"/>
        <v>0</v>
      </c>
      <c r="K770" s="18">
        <f t="shared" si="217"/>
        <v>70.17</v>
      </c>
      <c r="L770" s="15">
        <f t="shared" si="218"/>
        <v>1403.4</v>
      </c>
    </row>
    <row r="771" spans="1:12" ht="39.6" x14ac:dyDescent="0.25">
      <c r="A771" s="12">
        <v>2228</v>
      </c>
      <c r="B771" s="13" t="s">
        <v>1512</v>
      </c>
      <c r="C771" s="14" t="s">
        <v>1513</v>
      </c>
      <c r="D771" s="15" t="s">
        <v>25</v>
      </c>
      <c r="E771" s="19">
        <v>10</v>
      </c>
      <c r="F771" s="17">
        <v>36.520000000000003</v>
      </c>
      <c r="G771" s="17">
        <v>35.049999999999997</v>
      </c>
      <c r="H771" s="17">
        <f t="shared" si="214"/>
        <v>71.569999999999993</v>
      </c>
      <c r="I771" s="18">
        <f t="shared" si="215"/>
        <v>18.77</v>
      </c>
      <c r="J771" s="18">
        <f t="shared" si="216"/>
        <v>0</v>
      </c>
      <c r="K771" s="18">
        <f t="shared" si="217"/>
        <v>90.34</v>
      </c>
      <c r="L771" s="15">
        <f t="shared" si="218"/>
        <v>903.4</v>
      </c>
    </row>
    <row r="772" spans="1:12" ht="39.6" x14ac:dyDescent="0.25">
      <c r="A772" s="12">
        <v>2229</v>
      </c>
      <c r="B772" s="13" t="s">
        <v>1514</v>
      </c>
      <c r="C772" s="14" t="s">
        <v>1515</v>
      </c>
      <c r="D772" s="15" t="s">
        <v>25</v>
      </c>
      <c r="E772" s="19">
        <v>30</v>
      </c>
      <c r="F772" s="17">
        <v>18.559999999999999</v>
      </c>
      <c r="G772" s="17">
        <v>18.03</v>
      </c>
      <c r="H772" s="17">
        <f t="shared" si="214"/>
        <v>36.590000000000003</v>
      </c>
      <c r="I772" s="18">
        <f t="shared" si="215"/>
        <v>9.6</v>
      </c>
      <c r="J772" s="18">
        <f t="shared" si="216"/>
        <v>0</v>
      </c>
      <c r="K772" s="18">
        <f t="shared" si="217"/>
        <v>46.19</v>
      </c>
      <c r="L772" s="15">
        <f t="shared" si="218"/>
        <v>1385.7</v>
      </c>
    </row>
    <row r="773" spans="1:12" ht="39.6" x14ac:dyDescent="0.25">
      <c r="A773" s="12">
        <v>2230</v>
      </c>
      <c r="B773" s="13" t="s">
        <v>1516</v>
      </c>
      <c r="C773" s="14" t="s">
        <v>1517</v>
      </c>
      <c r="D773" s="15" t="s">
        <v>25</v>
      </c>
      <c r="E773" s="19">
        <v>10</v>
      </c>
      <c r="F773" s="17">
        <v>22.31</v>
      </c>
      <c r="G773" s="17">
        <v>22.28</v>
      </c>
      <c r="H773" s="17">
        <f t="shared" si="214"/>
        <v>44.59</v>
      </c>
      <c r="I773" s="18">
        <f t="shared" si="215"/>
        <v>11.7</v>
      </c>
      <c r="J773" s="18">
        <f t="shared" si="216"/>
        <v>0</v>
      </c>
      <c r="K773" s="18">
        <f t="shared" si="217"/>
        <v>56.29</v>
      </c>
      <c r="L773" s="15">
        <f t="shared" si="218"/>
        <v>562.9</v>
      </c>
    </row>
    <row r="774" spans="1:12" ht="26.4" x14ac:dyDescent="0.25">
      <c r="A774" s="12">
        <v>2231</v>
      </c>
      <c r="B774" s="13" t="s">
        <v>1518</v>
      </c>
      <c r="C774" s="14" t="s">
        <v>1519</v>
      </c>
      <c r="D774" s="15" t="s">
        <v>25</v>
      </c>
      <c r="E774" s="19">
        <v>20</v>
      </c>
      <c r="F774" s="17">
        <v>3.38</v>
      </c>
      <c r="G774" s="17">
        <v>2.17</v>
      </c>
      <c r="H774" s="17">
        <f t="shared" si="214"/>
        <v>5.55</v>
      </c>
      <c r="I774" s="18">
        <f t="shared" si="215"/>
        <v>1.45</v>
      </c>
      <c r="J774" s="18">
        <f t="shared" si="216"/>
        <v>0</v>
      </c>
      <c r="K774" s="18">
        <f t="shared" si="217"/>
        <v>7</v>
      </c>
      <c r="L774" s="15">
        <f t="shared" si="218"/>
        <v>140</v>
      </c>
    </row>
    <row r="775" spans="1:12" ht="39.6" x14ac:dyDescent="0.25">
      <c r="A775" s="12">
        <v>2232</v>
      </c>
      <c r="B775" s="13" t="s">
        <v>1520</v>
      </c>
      <c r="C775" s="14" t="s">
        <v>1521</v>
      </c>
      <c r="D775" s="15" t="s">
        <v>25</v>
      </c>
      <c r="E775" s="19">
        <v>35</v>
      </c>
      <c r="F775" s="17">
        <v>57.46</v>
      </c>
      <c r="G775" s="17">
        <v>23.99</v>
      </c>
      <c r="H775" s="17">
        <f t="shared" si="214"/>
        <v>81.45</v>
      </c>
      <c r="I775" s="18">
        <f t="shared" si="215"/>
        <v>21.37</v>
      </c>
      <c r="J775" s="18">
        <f t="shared" si="216"/>
        <v>0</v>
      </c>
      <c r="K775" s="18">
        <f t="shared" si="217"/>
        <v>102.82</v>
      </c>
      <c r="L775" s="15">
        <f t="shared" si="218"/>
        <v>3598.7</v>
      </c>
    </row>
    <row r="776" spans="1:12" ht="39.6" x14ac:dyDescent="0.25">
      <c r="A776" s="12">
        <v>2233</v>
      </c>
      <c r="B776" s="13" t="s">
        <v>1520</v>
      </c>
      <c r="C776" s="14" t="s">
        <v>1521</v>
      </c>
      <c r="D776" s="15" t="s">
        <v>25</v>
      </c>
      <c r="E776" s="19">
        <v>35</v>
      </c>
      <c r="F776" s="17">
        <v>57.46</v>
      </c>
      <c r="G776" s="17">
        <v>23.99</v>
      </c>
      <c r="H776" s="17">
        <f t="shared" si="214"/>
        <v>81.45</v>
      </c>
      <c r="I776" s="18">
        <f t="shared" si="215"/>
        <v>21.37</v>
      </c>
      <c r="J776" s="18">
        <f t="shared" si="216"/>
        <v>0</v>
      </c>
      <c r="K776" s="18">
        <f t="shared" si="217"/>
        <v>102.82</v>
      </c>
      <c r="L776" s="15">
        <f t="shared" si="218"/>
        <v>3598.7</v>
      </c>
    </row>
    <row r="777" spans="1:12" ht="13.2" x14ac:dyDescent="0.25">
      <c r="A777" s="8"/>
      <c r="B777" s="9"/>
      <c r="C777" s="10" t="s">
        <v>1522</v>
      </c>
      <c r="D777" s="10"/>
      <c r="E777" s="10"/>
      <c r="F777" s="11"/>
      <c r="G777" s="11"/>
      <c r="H777" s="11"/>
      <c r="I777" s="11"/>
      <c r="J777" s="11"/>
      <c r="K777" s="11"/>
      <c r="L777" s="10"/>
    </row>
    <row r="778" spans="1:12" ht="26.4" x14ac:dyDescent="0.25">
      <c r="A778" s="12">
        <v>2234</v>
      </c>
      <c r="B778" s="13" t="s">
        <v>1523</v>
      </c>
      <c r="C778" s="14" t="s">
        <v>1524</v>
      </c>
      <c r="D778" s="15" t="s">
        <v>1525</v>
      </c>
      <c r="E778" s="19">
        <v>260</v>
      </c>
      <c r="F778" s="17">
        <v>2.1800000000000002</v>
      </c>
      <c r="G778" s="17">
        <v>137.72</v>
      </c>
      <c r="H778" s="17">
        <f t="shared" ref="H778:H782" si="219">TRUNC((G778+F778),2)</f>
        <v>139.9</v>
      </c>
      <c r="I778" s="18">
        <f t="shared" ref="I778:I782" si="220">TRUNC((H778*$K$802),2)</f>
        <v>36.700000000000003</v>
      </c>
      <c r="J778" s="18">
        <f t="shared" ref="J778:J782" si="221">TRUNC((H778+I778)*$K$803,2)</f>
        <v>0</v>
      </c>
      <c r="K778" s="18">
        <f t="shared" ref="K778:K782" si="222">TRUNC((H778*(1+$K$802))-(H778*(1+$K$802)*$K$803),2)</f>
        <v>176.6</v>
      </c>
      <c r="L778" s="15">
        <f t="shared" ref="L778:L782" si="223">TRUNC(K778*E778,2)</f>
        <v>45916</v>
      </c>
    </row>
    <row r="779" spans="1:12" ht="26.4" x14ac:dyDescent="0.25">
      <c r="A779" s="12">
        <v>2235</v>
      </c>
      <c r="B779" s="13" t="s">
        <v>1526</v>
      </c>
      <c r="C779" s="14" t="s">
        <v>1527</v>
      </c>
      <c r="D779" s="15" t="s">
        <v>25</v>
      </c>
      <c r="E779" s="19">
        <v>1</v>
      </c>
      <c r="F779" s="17">
        <v>49.18</v>
      </c>
      <c r="G779" s="17">
        <v>3108.33</v>
      </c>
      <c r="H779" s="17">
        <f t="shared" si="219"/>
        <v>3157.51</v>
      </c>
      <c r="I779" s="18">
        <f t="shared" si="220"/>
        <v>828.53</v>
      </c>
      <c r="J779" s="18">
        <f t="shared" si="221"/>
        <v>0</v>
      </c>
      <c r="K779" s="18">
        <f t="shared" si="222"/>
        <v>3986.04</v>
      </c>
      <c r="L779" s="15">
        <f t="shared" si="223"/>
        <v>3986.04</v>
      </c>
    </row>
    <row r="780" spans="1:12" ht="26.4" x14ac:dyDescent="0.25">
      <c r="A780" s="12">
        <v>2236</v>
      </c>
      <c r="B780" s="13" t="s">
        <v>1528</v>
      </c>
      <c r="C780" s="14" t="s">
        <v>1529</v>
      </c>
      <c r="D780" s="15" t="s">
        <v>1525</v>
      </c>
      <c r="E780" s="16">
        <v>60</v>
      </c>
      <c r="F780" s="17">
        <v>2.13</v>
      </c>
      <c r="G780" s="17">
        <v>134.63</v>
      </c>
      <c r="H780" s="17">
        <f t="shared" si="219"/>
        <v>136.76</v>
      </c>
      <c r="I780" s="18">
        <f t="shared" si="220"/>
        <v>35.880000000000003</v>
      </c>
      <c r="J780" s="18">
        <f t="shared" si="221"/>
        <v>0</v>
      </c>
      <c r="K780" s="18">
        <f t="shared" si="222"/>
        <v>172.64</v>
      </c>
      <c r="L780" s="15">
        <f t="shared" si="223"/>
        <v>10358.4</v>
      </c>
    </row>
    <row r="781" spans="1:12" ht="26.4" x14ac:dyDescent="0.25">
      <c r="A781" s="12">
        <v>2237</v>
      </c>
      <c r="B781" s="13" t="s">
        <v>1530</v>
      </c>
      <c r="C781" s="14" t="s">
        <v>1531</v>
      </c>
      <c r="D781" s="15" t="s">
        <v>1525</v>
      </c>
      <c r="E781" s="19">
        <v>70</v>
      </c>
      <c r="F781" s="17">
        <v>2.13</v>
      </c>
      <c r="G781" s="17">
        <v>112.98</v>
      </c>
      <c r="H781" s="17">
        <f t="shared" si="219"/>
        <v>115.11</v>
      </c>
      <c r="I781" s="18">
        <f t="shared" si="220"/>
        <v>30.2</v>
      </c>
      <c r="J781" s="18">
        <f t="shared" si="221"/>
        <v>0</v>
      </c>
      <c r="K781" s="18">
        <f t="shared" si="222"/>
        <v>145.31</v>
      </c>
      <c r="L781" s="15">
        <f t="shared" si="223"/>
        <v>10171.700000000001</v>
      </c>
    </row>
    <row r="782" spans="1:12" ht="39.6" x14ac:dyDescent="0.25">
      <c r="A782" s="12">
        <v>2238</v>
      </c>
      <c r="B782" s="13" t="s">
        <v>1532</v>
      </c>
      <c r="C782" s="14" t="s">
        <v>1533</v>
      </c>
      <c r="D782" s="15" t="s">
        <v>46</v>
      </c>
      <c r="E782" s="19">
        <v>30</v>
      </c>
      <c r="F782" s="17">
        <v>45.99</v>
      </c>
      <c r="G782" s="17">
        <v>49.97</v>
      </c>
      <c r="H782" s="17">
        <f t="shared" si="219"/>
        <v>95.96</v>
      </c>
      <c r="I782" s="18">
        <f t="shared" si="220"/>
        <v>25.17</v>
      </c>
      <c r="J782" s="18">
        <f t="shared" si="221"/>
        <v>0</v>
      </c>
      <c r="K782" s="18">
        <f t="shared" si="222"/>
        <v>121.13</v>
      </c>
      <c r="L782" s="15">
        <f t="shared" si="223"/>
        <v>3633.9</v>
      </c>
    </row>
    <row r="783" spans="1:12" ht="13.2" x14ac:dyDescent="0.25">
      <c r="A783" s="8"/>
      <c r="B783" s="9"/>
      <c r="C783" s="10" t="s">
        <v>1534</v>
      </c>
      <c r="D783" s="10"/>
      <c r="E783" s="10"/>
      <c r="F783" s="11"/>
      <c r="G783" s="11"/>
      <c r="H783" s="11"/>
      <c r="I783" s="11"/>
      <c r="J783" s="11"/>
      <c r="K783" s="11"/>
      <c r="L783" s="10"/>
    </row>
    <row r="784" spans="1:12" ht="13.2" x14ac:dyDescent="0.25">
      <c r="A784" s="12">
        <v>2239</v>
      </c>
      <c r="B784" s="13" t="s">
        <v>1535</v>
      </c>
      <c r="C784" s="14" t="s">
        <v>1536</v>
      </c>
      <c r="D784" s="15" t="s">
        <v>1525</v>
      </c>
      <c r="E784" s="16">
        <v>150</v>
      </c>
      <c r="F784" s="17">
        <v>8.44</v>
      </c>
      <c r="G784" s="17">
        <v>27.57</v>
      </c>
      <c r="H784" s="17">
        <f t="shared" ref="H784:H788" si="224">TRUNC((G784+F784),2)</f>
        <v>36.01</v>
      </c>
      <c r="I784" s="18">
        <f t="shared" ref="I784:I788" si="225">TRUNC((H784*$K$802),2)</f>
        <v>9.44</v>
      </c>
      <c r="J784" s="18">
        <f t="shared" ref="J784:J788" si="226">TRUNC((H784+I784)*$K$803,2)</f>
        <v>0</v>
      </c>
      <c r="K784" s="18">
        <f t="shared" ref="K784:K788" si="227">TRUNC((H784*(1+$K$802))-(H784*(1+$K$802)*$K$803),2)</f>
        <v>45.45</v>
      </c>
      <c r="L784" s="15">
        <f t="shared" ref="L784:L788" si="228">TRUNC(K784*E784,2)</f>
        <v>6817.5</v>
      </c>
    </row>
    <row r="785" spans="1:12" ht="26.4" x14ac:dyDescent="0.25">
      <c r="A785" s="12">
        <v>2240</v>
      </c>
      <c r="B785" s="13" t="s">
        <v>1537</v>
      </c>
      <c r="C785" s="14" t="s">
        <v>1538</v>
      </c>
      <c r="D785" s="15" t="s">
        <v>1525</v>
      </c>
      <c r="E785" s="16">
        <v>100</v>
      </c>
      <c r="F785" s="17">
        <v>8.44</v>
      </c>
      <c r="G785" s="17">
        <v>21.11</v>
      </c>
      <c r="H785" s="17">
        <f t="shared" si="224"/>
        <v>29.55</v>
      </c>
      <c r="I785" s="18">
        <f t="shared" si="225"/>
        <v>7.75</v>
      </c>
      <c r="J785" s="18">
        <f t="shared" si="226"/>
        <v>0</v>
      </c>
      <c r="K785" s="18">
        <f t="shared" si="227"/>
        <v>37.299999999999997</v>
      </c>
      <c r="L785" s="15">
        <f t="shared" si="228"/>
        <v>3730</v>
      </c>
    </row>
    <row r="786" spans="1:12" ht="13.2" x14ac:dyDescent="0.25">
      <c r="A786" s="12">
        <v>2241</v>
      </c>
      <c r="B786" s="13" t="s">
        <v>1539</v>
      </c>
      <c r="C786" s="14" t="s">
        <v>1540</v>
      </c>
      <c r="D786" s="15" t="s">
        <v>1525</v>
      </c>
      <c r="E786" s="19">
        <v>150</v>
      </c>
      <c r="F786" s="17">
        <v>8.43</v>
      </c>
      <c r="G786" s="17">
        <v>28.37</v>
      </c>
      <c r="H786" s="17">
        <f t="shared" si="224"/>
        <v>36.799999999999997</v>
      </c>
      <c r="I786" s="18">
        <f t="shared" si="225"/>
        <v>9.65</v>
      </c>
      <c r="J786" s="18">
        <f t="shared" si="226"/>
        <v>0</v>
      </c>
      <c r="K786" s="18">
        <f t="shared" si="227"/>
        <v>46.45</v>
      </c>
      <c r="L786" s="15">
        <f t="shared" si="228"/>
        <v>6967.5</v>
      </c>
    </row>
    <row r="787" spans="1:12" ht="13.2" x14ac:dyDescent="0.25">
      <c r="A787" s="12">
        <v>2242</v>
      </c>
      <c r="B787" s="13" t="s">
        <v>1541</v>
      </c>
      <c r="C787" s="14" t="s">
        <v>1542</v>
      </c>
      <c r="D787" s="15" t="s">
        <v>1525</v>
      </c>
      <c r="E787" s="16">
        <v>150</v>
      </c>
      <c r="F787" s="17">
        <v>8.44</v>
      </c>
      <c r="G787" s="17">
        <v>27.87</v>
      </c>
      <c r="H787" s="17">
        <f t="shared" si="224"/>
        <v>36.31</v>
      </c>
      <c r="I787" s="18">
        <f t="shared" si="225"/>
        <v>9.52</v>
      </c>
      <c r="J787" s="18">
        <f t="shared" si="226"/>
        <v>0</v>
      </c>
      <c r="K787" s="18">
        <f t="shared" si="227"/>
        <v>45.83</v>
      </c>
      <c r="L787" s="15">
        <f t="shared" si="228"/>
        <v>6874.5</v>
      </c>
    </row>
    <row r="788" spans="1:12" ht="13.2" x14ac:dyDescent="0.25">
      <c r="A788" s="12">
        <v>2243</v>
      </c>
      <c r="B788" s="13" t="s">
        <v>1543</v>
      </c>
      <c r="C788" s="14" t="s">
        <v>1544</v>
      </c>
      <c r="D788" s="15" t="s">
        <v>1525</v>
      </c>
      <c r="E788" s="19">
        <v>100</v>
      </c>
      <c r="F788" s="17">
        <v>8.32</v>
      </c>
      <c r="G788" s="17">
        <v>19.690000000000001</v>
      </c>
      <c r="H788" s="17">
        <f t="shared" si="224"/>
        <v>28.01</v>
      </c>
      <c r="I788" s="18">
        <f t="shared" si="225"/>
        <v>7.34</v>
      </c>
      <c r="J788" s="18">
        <f t="shared" si="226"/>
        <v>0</v>
      </c>
      <c r="K788" s="18">
        <f t="shared" si="227"/>
        <v>35.35</v>
      </c>
      <c r="L788" s="15">
        <f t="shared" si="228"/>
        <v>3535</v>
      </c>
    </row>
    <row r="789" spans="1:12" ht="13.2" x14ac:dyDescent="0.25">
      <c r="A789" s="8"/>
      <c r="B789" s="9"/>
      <c r="C789" s="10" t="s">
        <v>1545</v>
      </c>
      <c r="D789" s="10"/>
      <c r="E789" s="10"/>
      <c r="F789" s="11"/>
      <c r="G789" s="11"/>
      <c r="H789" s="11"/>
      <c r="I789" s="11"/>
      <c r="J789" s="11"/>
      <c r="K789" s="11"/>
      <c r="L789" s="10"/>
    </row>
    <row r="790" spans="1:12" ht="26.4" x14ac:dyDescent="0.25">
      <c r="A790" s="12">
        <v>2244</v>
      </c>
      <c r="B790" s="13" t="s">
        <v>1546</v>
      </c>
      <c r="C790" s="14" t="s">
        <v>1547</v>
      </c>
      <c r="D790" s="15" t="s">
        <v>39</v>
      </c>
      <c r="E790" s="19">
        <v>400</v>
      </c>
      <c r="F790" s="17">
        <v>3.33</v>
      </c>
      <c r="G790" s="17">
        <v>7.87</v>
      </c>
      <c r="H790" s="17">
        <f t="shared" ref="H790:H795" si="229">TRUNC((G790+F790),2)</f>
        <v>11.2</v>
      </c>
      <c r="I790" s="18">
        <f t="shared" ref="I790:I795" si="230">TRUNC((H790*$K$802),2)</f>
        <v>2.93</v>
      </c>
      <c r="J790" s="18">
        <f t="shared" ref="J790:J795" si="231">TRUNC((H790+I790)*$K$803,2)</f>
        <v>0</v>
      </c>
      <c r="K790" s="18">
        <f t="shared" ref="K790:K795" si="232">TRUNC((H790*(1+$K$802))-(H790*(1+$K$802)*$K$803),2)</f>
        <v>14.13</v>
      </c>
      <c r="L790" s="15">
        <f t="shared" ref="L790:L795" si="233">TRUNC(K790*E790,2)</f>
        <v>5652</v>
      </c>
    </row>
    <row r="791" spans="1:12" ht="26.4" x14ac:dyDescent="0.25">
      <c r="A791" s="12">
        <v>2245</v>
      </c>
      <c r="B791" s="13" t="s">
        <v>1548</v>
      </c>
      <c r="C791" s="14" t="s">
        <v>1549</v>
      </c>
      <c r="D791" s="15" t="s">
        <v>39</v>
      </c>
      <c r="E791" s="19">
        <v>2000</v>
      </c>
      <c r="F791" s="17">
        <v>0.76</v>
      </c>
      <c r="G791" s="17">
        <v>1.75</v>
      </c>
      <c r="H791" s="17">
        <f t="shared" si="229"/>
        <v>2.5099999999999998</v>
      </c>
      <c r="I791" s="18">
        <f t="shared" si="230"/>
        <v>0.65</v>
      </c>
      <c r="J791" s="18">
        <f t="shared" si="231"/>
        <v>0</v>
      </c>
      <c r="K791" s="18">
        <f t="shared" si="232"/>
        <v>3.16</v>
      </c>
      <c r="L791" s="15">
        <f t="shared" si="233"/>
        <v>6320</v>
      </c>
    </row>
    <row r="792" spans="1:12" ht="26.4" x14ac:dyDescent="0.25">
      <c r="A792" s="12">
        <v>2246</v>
      </c>
      <c r="B792" s="13" t="s">
        <v>1550</v>
      </c>
      <c r="C792" s="14" t="s">
        <v>1551</v>
      </c>
      <c r="D792" s="15" t="s">
        <v>39</v>
      </c>
      <c r="E792" s="19">
        <v>1200</v>
      </c>
      <c r="F792" s="17">
        <v>1.91</v>
      </c>
      <c r="G792" s="17">
        <v>2.75</v>
      </c>
      <c r="H792" s="17">
        <f t="shared" si="229"/>
        <v>4.66</v>
      </c>
      <c r="I792" s="18">
        <f t="shared" si="230"/>
        <v>1.22</v>
      </c>
      <c r="J792" s="18">
        <f t="shared" si="231"/>
        <v>0</v>
      </c>
      <c r="K792" s="18">
        <f t="shared" si="232"/>
        <v>5.88</v>
      </c>
      <c r="L792" s="15">
        <f t="shared" si="233"/>
        <v>7056</v>
      </c>
    </row>
    <row r="793" spans="1:12" ht="26.4" x14ac:dyDescent="0.25">
      <c r="A793" s="12">
        <v>2247</v>
      </c>
      <c r="B793" s="13" t="s">
        <v>1552</v>
      </c>
      <c r="C793" s="14" t="s">
        <v>1553</v>
      </c>
      <c r="D793" s="15" t="s">
        <v>25</v>
      </c>
      <c r="E793" s="19">
        <v>4</v>
      </c>
      <c r="F793" s="17">
        <v>24.96</v>
      </c>
      <c r="G793" s="17">
        <v>59.07</v>
      </c>
      <c r="H793" s="17">
        <f t="shared" si="229"/>
        <v>84.03</v>
      </c>
      <c r="I793" s="18">
        <f t="shared" si="230"/>
        <v>22.04</v>
      </c>
      <c r="J793" s="18">
        <f t="shared" si="231"/>
        <v>0</v>
      </c>
      <c r="K793" s="18">
        <f t="shared" si="232"/>
        <v>106.07</v>
      </c>
      <c r="L793" s="15">
        <f t="shared" si="233"/>
        <v>424.28</v>
      </c>
    </row>
    <row r="794" spans="1:12" ht="26.4" x14ac:dyDescent="0.25">
      <c r="A794" s="12">
        <v>2248</v>
      </c>
      <c r="B794" s="13" t="s">
        <v>1554</v>
      </c>
      <c r="C794" s="14" t="s">
        <v>1555</v>
      </c>
      <c r="D794" s="15" t="s">
        <v>25</v>
      </c>
      <c r="E794" s="19">
        <v>35</v>
      </c>
      <c r="F794" s="17">
        <v>8.32</v>
      </c>
      <c r="G794" s="17">
        <v>19.690000000000001</v>
      </c>
      <c r="H794" s="17">
        <f t="shared" si="229"/>
        <v>28.01</v>
      </c>
      <c r="I794" s="18">
        <f t="shared" si="230"/>
        <v>7.34</v>
      </c>
      <c r="J794" s="18">
        <f t="shared" si="231"/>
        <v>0</v>
      </c>
      <c r="K794" s="18">
        <f t="shared" si="232"/>
        <v>35.35</v>
      </c>
      <c r="L794" s="15">
        <f t="shared" si="233"/>
        <v>1237.25</v>
      </c>
    </row>
    <row r="795" spans="1:12" ht="39.6" x14ac:dyDescent="0.25">
      <c r="A795" s="12">
        <v>2249</v>
      </c>
      <c r="B795" s="13" t="s">
        <v>1556</v>
      </c>
      <c r="C795" s="14" t="s">
        <v>1557</v>
      </c>
      <c r="D795" s="15" t="s">
        <v>39</v>
      </c>
      <c r="E795" s="19">
        <v>250</v>
      </c>
      <c r="F795" s="17">
        <v>1.78</v>
      </c>
      <c r="G795" s="17">
        <v>4.1900000000000004</v>
      </c>
      <c r="H795" s="17">
        <f t="shared" si="229"/>
        <v>5.97</v>
      </c>
      <c r="I795" s="18">
        <f t="shared" si="230"/>
        <v>1.56</v>
      </c>
      <c r="J795" s="18">
        <f t="shared" si="231"/>
        <v>0</v>
      </c>
      <c r="K795" s="18">
        <f t="shared" si="232"/>
        <v>7.53</v>
      </c>
      <c r="L795" s="15">
        <f t="shared" si="233"/>
        <v>1882.5</v>
      </c>
    </row>
    <row r="796" spans="1:12" ht="13.2" x14ac:dyDescent="0.25">
      <c r="A796" s="8"/>
      <c r="B796" s="9"/>
      <c r="C796" s="10" t="s">
        <v>1558</v>
      </c>
      <c r="D796" s="10"/>
      <c r="E796" s="10"/>
      <c r="F796" s="11"/>
      <c r="G796" s="11"/>
      <c r="H796" s="11"/>
      <c r="I796" s="11"/>
      <c r="J796" s="11"/>
      <c r="K796" s="11"/>
      <c r="L796" s="10"/>
    </row>
    <row r="797" spans="1:12" ht="26.4" x14ac:dyDescent="0.25">
      <c r="A797" s="12">
        <v>2250</v>
      </c>
      <c r="B797" s="13" t="s">
        <v>1559</v>
      </c>
      <c r="C797" s="14" t="s">
        <v>1560</v>
      </c>
      <c r="D797" s="15" t="s">
        <v>50</v>
      </c>
      <c r="E797" s="19">
        <v>20</v>
      </c>
      <c r="F797" s="17">
        <v>115.17</v>
      </c>
      <c r="G797" s="17">
        <v>11.81</v>
      </c>
      <c r="H797" s="17">
        <f t="shared" ref="H797:H800" si="234">TRUNC((G797+F797),2)</f>
        <v>126.98</v>
      </c>
      <c r="I797" s="18">
        <f t="shared" ref="I797:I800" si="235">TRUNC((H797*$K$802),2)</f>
        <v>33.31</v>
      </c>
      <c r="J797" s="18">
        <f t="shared" ref="J797:J800" si="236">TRUNC((H797+I797)*$K$803,2)</f>
        <v>0</v>
      </c>
      <c r="K797" s="18">
        <f t="shared" ref="K797:K800" si="237">TRUNC((H797*(1+$K$802))-(H797*(1+$K$802)*$K$803),2)</f>
        <v>160.29</v>
      </c>
      <c r="L797" s="15">
        <f t="shared" ref="L797:L800" si="238">TRUNC(K797*E797,2)</f>
        <v>3205.8</v>
      </c>
    </row>
    <row r="798" spans="1:12" ht="52.8" x14ac:dyDescent="0.25">
      <c r="A798" s="12">
        <v>2251</v>
      </c>
      <c r="B798" s="13" t="s">
        <v>1561</v>
      </c>
      <c r="C798" s="14" t="s">
        <v>1562</v>
      </c>
      <c r="D798" s="15" t="s">
        <v>50</v>
      </c>
      <c r="E798" s="19">
        <v>200</v>
      </c>
      <c r="F798" s="17">
        <v>100.62</v>
      </c>
      <c r="G798" s="17">
        <v>11.81</v>
      </c>
      <c r="H798" s="17">
        <f t="shared" si="234"/>
        <v>112.43</v>
      </c>
      <c r="I798" s="18">
        <f t="shared" si="235"/>
        <v>29.5</v>
      </c>
      <c r="J798" s="18">
        <f t="shared" si="236"/>
        <v>0</v>
      </c>
      <c r="K798" s="18">
        <f t="shared" si="237"/>
        <v>141.93</v>
      </c>
      <c r="L798" s="15">
        <f t="shared" si="238"/>
        <v>28386</v>
      </c>
    </row>
    <row r="799" spans="1:12" ht="52.8" x14ac:dyDescent="0.25">
      <c r="A799" s="12">
        <v>2252</v>
      </c>
      <c r="B799" s="13" t="s">
        <v>1563</v>
      </c>
      <c r="C799" s="14" t="s">
        <v>1564</v>
      </c>
      <c r="D799" s="15" t="s">
        <v>50</v>
      </c>
      <c r="E799" s="19">
        <v>20</v>
      </c>
      <c r="F799" s="17">
        <v>119.53</v>
      </c>
      <c r="G799" s="17">
        <v>11.81</v>
      </c>
      <c r="H799" s="17">
        <f t="shared" si="234"/>
        <v>131.34</v>
      </c>
      <c r="I799" s="18">
        <f t="shared" si="235"/>
        <v>34.46</v>
      </c>
      <c r="J799" s="18">
        <f t="shared" si="236"/>
        <v>0</v>
      </c>
      <c r="K799" s="18">
        <f t="shared" si="237"/>
        <v>165.8</v>
      </c>
      <c r="L799" s="15">
        <f t="shared" si="238"/>
        <v>3316</v>
      </c>
    </row>
    <row r="800" spans="1:12" ht="40.200000000000003" thickBot="1" x14ac:dyDescent="0.3">
      <c r="A800" s="12">
        <v>2253</v>
      </c>
      <c r="B800" s="13" t="s">
        <v>1565</v>
      </c>
      <c r="C800" s="14" t="s">
        <v>1566</v>
      </c>
      <c r="D800" s="15" t="s">
        <v>50</v>
      </c>
      <c r="E800" s="19">
        <v>150</v>
      </c>
      <c r="F800" s="17">
        <v>11.2</v>
      </c>
      <c r="G800" s="17">
        <v>0</v>
      </c>
      <c r="H800" s="17">
        <f t="shared" si="234"/>
        <v>11.2</v>
      </c>
      <c r="I800" s="18">
        <f t="shared" si="235"/>
        <v>2.93</v>
      </c>
      <c r="J800" s="18">
        <f t="shared" si="236"/>
        <v>0</v>
      </c>
      <c r="K800" s="18">
        <f t="shared" si="237"/>
        <v>14.13</v>
      </c>
      <c r="L800" s="15">
        <f t="shared" si="238"/>
        <v>2119.5</v>
      </c>
    </row>
    <row r="801" spans="1:12" ht="15.75" customHeight="1" thickBot="1" x14ac:dyDescent="0.3">
      <c r="A801" s="28"/>
      <c r="B801" s="29"/>
      <c r="C801" s="30"/>
      <c r="D801" s="31"/>
      <c r="E801" s="31"/>
      <c r="F801" s="31"/>
      <c r="G801" s="31"/>
      <c r="H801" s="31"/>
      <c r="I801" s="31"/>
      <c r="J801" s="31"/>
      <c r="K801" s="31"/>
      <c r="L801" s="32" t="s">
        <v>1567</v>
      </c>
    </row>
    <row r="802" spans="1:12" ht="19.5" customHeight="1" x14ac:dyDescent="0.25">
      <c r="A802" s="33"/>
      <c r="B802" s="34"/>
      <c r="C802" s="49"/>
      <c r="D802" s="31"/>
      <c r="E802" s="31"/>
      <c r="F802" s="31"/>
      <c r="G802" s="31"/>
      <c r="H802" s="31"/>
      <c r="I802" s="56" t="s">
        <v>1568</v>
      </c>
      <c r="J802" s="57"/>
      <c r="K802" s="50">
        <v>0.26240000000000002</v>
      </c>
      <c r="L802" s="35">
        <f>SUM(L4:L800)</f>
        <v>4894743.17</v>
      </c>
    </row>
    <row r="803" spans="1:12" ht="32.25" customHeight="1" x14ac:dyDescent="0.25">
      <c r="A803" s="33"/>
      <c r="B803" s="34"/>
      <c r="C803" s="49"/>
      <c r="D803" s="31"/>
      <c r="E803" s="31"/>
      <c r="F803" s="31"/>
      <c r="G803" s="31"/>
      <c r="H803" s="31"/>
      <c r="I803" s="56" t="s">
        <v>1569</v>
      </c>
      <c r="J803" s="57"/>
      <c r="K803" s="50"/>
      <c r="L803" s="36"/>
    </row>
    <row r="804" spans="1:12" ht="29.25" customHeight="1" x14ac:dyDescent="0.25">
      <c r="A804" s="33"/>
      <c r="B804" s="34"/>
      <c r="C804" s="49"/>
      <c r="D804" s="37"/>
      <c r="E804" s="38"/>
      <c r="F804" s="38"/>
      <c r="G804" s="38"/>
      <c r="H804" s="38"/>
      <c r="I804" s="38"/>
      <c r="J804" s="38"/>
      <c r="K804" s="38"/>
      <c r="L804" s="38"/>
    </row>
    <row r="805" spans="1:12" ht="26.25" customHeight="1" x14ac:dyDescent="0.25">
      <c r="A805" s="39"/>
      <c r="B805" s="40"/>
      <c r="C805" s="41"/>
      <c r="D805" s="31"/>
      <c r="E805" s="31"/>
      <c r="F805" s="31"/>
      <c r="G805" s="31"/>
      <c r="H805" s="31"/>
      <c r="I805" s="31"/>
      <c r="J805" s="31"/>
      <c r="K805" s="31"/>
      <c r="L805" s="31"/>
    </row>
    <row r="806" spans="1:12" ht="21" customHeight="1" x14ac:dyDescent="0.25">
      <c r="A806" s="58"/>
      <c r="B806" s="59"/>
      <c r="C806" s="59"/>
      <c r="D806" s="59"/>
      <c r="E806" s="59"/>
      <c r="F806" s="59"/>
      <c r="G806" s="59"/>
      <c r="H806" s="59"/>
      <c r="I806" s="59"/>
      <c r="J806" s="59"/>
      <c r="K806" s="59"/>
      <c r="L806" s="60"/>
    </row>
    <row r="807" spans="1:12" ht="64.5" customHeight="1" x14ac:dyDescent="0.25">
      <c r="A807" s="61" t="s">
        <v>1570</v>
      </c>
      <c r="B807" s="59"/>
      <c r="C807" s="59"/>
      <c r="D807" s="59"/>
      <c r="E807" s="59"/>
      <c r="F807" s="59"/>
      <c r="G807" s="59"/>
      <c r="H807" s="59"/>
      <c r="I807" s="59"/>
      <c r="J807" s="59"/>
      <c r="K807" s="59"/>
      <c r="L807" s="60"/>
    </row>
    <row r="808" spans="1:12" ht="15.75" customHeight="1" x14ac:dyDescent="0.25"/>
    <row r="809" spans="1:12" ht="15.75" customHeight="1" x14ac:dyDescent="0.25"/>
    <row r="810" spans="1:12" ht="15.75" customHeight="1" x14ac:dyDescent="0.25"/>
  </sheetData>
  <sheetProtection algorithmName="SHA-512" hashValue="9a//DlzLF0KNljiqD6eRzY/LNhcR3/i83en4U5HR9XhF8tFA2Olyn5d4tbEJ/mEDwoPaxzOcqEuH303/ZDWmWQ==" saltValue="oMQXwI/PnswGjHnCaXo27Q==" spinCount="100000" sheet="1" objects="1" scenarios="1" selectLockedCells="1"/>
  <mergeCells count="5">
    <mergeCell ref="A1:L1"/>
    <mergeCell ref="I802:J802"/>
    <mergeCell ref="I803:J803"/>
    <mergeCell ref="A806:L806"/>
    <mergeCell ref="A807:L807"/>
  </mergeCells>
  <pageMargins left="0.511811024" right="0.511811024" top="0.78740157499999996" bottom="0.78740157499999996" header="0" footer="0"/>
  <pageSetup paperSize="9" scale="4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E1000"/>
  <sheetViews>
    <sheetView workbookViewId="0">
      <selection activeCell="B10" sqref="B10"/>
    </sheetView>
  </sheetViews>
  <sheetFormatPr defaultColWidth="12.5546875" defaultRowHeight="15" customHeight="1" x14ac:dyDescent="0.25"/>
  <cols>
    <col min="1" max="1" width="22" customWidth="1"/>
    <col min="2" max="4" width="12.5546875" customWidth="1"/>
    <col min="5" max="5" width="20.44140625" customWidth="1"/>
    <col min="6" max="6" width="12.5546875" customWidth="1"/>
  </cols>
  <sheetData>
    <row r="1" spans="1:5" ht="95.25" customHeight="1" x14ac:dyDescent="0.25">
      <c r="A1" s="44"/>
      <c r="B1" s="68" t="s">
        <v>1572</v>
      </c>
      <c r="C1" s="55"/>
      <c r="D1" s="55"/>
      <c r="E1" s="53"/>
    </row>
    <row r="2" spans="1:5" ht="30" customHeight="1" x14ac:dyDescent="0.25">
      <c r="A2" s="69" t="s">
        <v>1600</v>
      </c>
      <c r="B2" s="55"/>
      <c r="C2" s="55"/>
      <c r="D2" s="55"/>
      <c r="E2" s="53"/>
    </row>
    <row r="3" spans="1:5" ht="39.75" customHeight="1" x14ac:dyDescent="0.25">
      <c r="A3" s="42" t="s">
        <v>1573</v>
      </c>
      <c r="B3" s="64" t="s">
        <v>1574</v>
      </c>
      <c r="C3" s="55"/>
      <c r="D3" s="55"/>
      <c r="E3" s="53"/>
    </row>
    <row r="4" spans="1:5" ht="39.75" customHeight="1" x14ac:dyDescent="0.25">
      <c r="A4" s="42" t="s">
        <v>1575</v>
      </c>
      <c r="B4" s="70" t="s">
        <v>1604</v>
      </c>
      <c r="C4" s="55"/>
      <c r="D4" s="55"/>
      <c r="E4" s="53"/>
    </row>
    <row r="5" spans="1:5" ht="33" customHeight="1" x14ac:dyDescent="0.25">
      <c r="A5" s="42" t="s">
        <v>1576</v>
      </c>
      <c r="B5" s="71"/>
      <c r="C5" s="72"/>
      <c r="D5" s="72"/>
      <c r="E5" s="73"/>
    </row>
    <row r="6" spans="1:5" ht="28.5" customHeight="1" x14ac:dyDescent="0.25">
      <c r="A6" s="65" t="s">
        <v>1577</v>
      </c>
      <c r="B6" s="55"/>
      <c r="C6" s="55"/>
      <c r="D6" s="55"/>
      <c r="E6" s="53"/>
    </row>
    <row r="7" spans="1:5" ht="68.25" customHeight="1" x14ac:dyDescent="0.25">
      <c r="A7" s="64"/>
      <c r="B7" s="55"/>
      <c r="C7" s="55"/>
      <c r="D7" s="55"/>
      <c r="E7" s="53"/>
    </row>
    <row r="8" spans="1:5" ht="15.75" customHeight="1" x14ac:dyDescent="0.25">
      <c r="A8" s="63" t="s">
        <v>1601</v>
      </c>
      <c r="B8" s="55"/>
      <c r="C8" s="55"/>
      <c r="D8" s="55"/>
      <c r="E8" s="53"/>
    </row>
    <row r="9" spans="1:5" ht="15.75" customHeight="1" x14ac:dyDescent="0.25">
      <c r="A9" s="12" t="s">
        <v>1578</v>
      </c>
      <c r="B9" s="63" t="s">
        <v>1579</v>
      </c>
      <c r="C9" s="55"/>
      <c r="D9" s="53"/>
      <c r="E9" s="12" t="s">
        <v>1594</v>
      </c>
    </row>
    <row r="10" spans="1:5" ht="15.75" customHeight="1" x14ac:dyDescent="0.25">
      <c r="A10" s="12" t="s">
        <v>1580</v>
      </c>
      <c r="B10" s="64" t="s">
        <v>1581</v>
      </c>
      <c r="C10" s="55"/>
      <c r="D10" s="53"/>
      <c r="E10" s="51"/>
    </row>
    <row r="11" spans="1:5" ht="15.75" customHeight="1" x14ac:dyDescent="0.25">
      <c r="A11" s="12" t="s">
        <v>1582</v>
      </c>
      <c r="B11" s="64" t="s">
        <v>1583</v>
      </c>
      <c r="C11" s="55"/>
      <c r="D11" s="53"/>
      <c r="E11" s="51"/>
    </row>
    <row r="12" spans="1:5" ht="15.75" customHeight="1" x14ac:dyDescent="0.25">
      <c r="A12" s="12" t="s">
        <v>1584</v>
      </c>
      <c r="B12" s="64" t="s">
        <v>1585</v>
      </c>
      <c r="C12" s="55"/>
      <c r="D12" s="53"/>
      <c r="E12" s="51"/>
    </row>
    <row r="13" spans="1:5" ht="15.75" customHeight="1" x14ac:dyDescent="0.25">
      <c r="A13" s="12" t="s">
        <v>1586</v>
      </c>
      <c r="B13" s="64" t="s">
        <v>1587</v>
      </c>
      <c r="C13" s="55"/>
      <c r="D13" s="53"/>
      <c r="E13" s="51"/>
    </row>
    <row r="14" spans="1:5" ht="15.75" customHeight="1" x14ac:dyDescent="0.25">
      <c r="A14" s="12" t="s">
        <v>1588</v>
      </c>
      <c r="B14" s="64" t="s">
        <v>1589</v>
      </c>
      <c r="C14" s="55"/>
      <c r="D14" s="53"/>
      <c r="E14" s="51"/>
    </row>
    <row r="15" spans="1:5" ht="15.75" customHeight="1" x14ac:dyDescent="0.25">
      <c r="A15" s="12" t="s">
        <v>1590</v>
      </c>
      <c r="B15" s="64" t="s">
        <v>1591</v>
      </c>
      <c r="C15" s="55"/>
      <c r="D15" s="53"/>
      <c r="E15" s="43">
        <f>B22</f>
        <v>0</v>
      </c>
    </row>
    <row r="16" spans="1:5" ht="15.75" customHeight="1" x14ac:dyDescent="0.25">
      <c r="A16" s="47"/>
      <c r="B16" s="47"/>
      <c r="C16" s="47"/>
      <c r="D16" s="45" t="s">
        <v>1592</v>
      </c>
      <c r="E16" s="46">
        <f>TRUNC((((1+((E10+E11+E12)))*(1+E13)*(1+E14))/(1-B22)-1),4)</f>
        <v>0</v>
      </c>
    </row>
    <row r="17" spans="1:5" ht="15.75" customHeight="1" x14ac:dyDescent="0.25">
      <c r="A17" s="12" t="s">
        <v>1593</v>
      </c>
      <c r="B17" s="12" t="s">
        <v>1594</v>
      </c>
      <c r="C17" s="47"/>
      <c r="D17" s="47"/>
      <c r="E17" s="47"/>
    </row>
    <row r="18" spans="1:5" ht="27.75" customHeight="1" x14ac:dyDescent="0.25">
      <c r="A18" s="44" t="s">
        <v>1595</v>
      </c>
      <c r="B18" s="51"/>
      <c r="C18" s="47"/>
      <c r="D18" s="47"/>
      <c r="E18" s="47"/>
    </row>
    <row r="19" spans="1:5" ht="25.5" customHeight="1" x14ac:dyDescent="0.25">
      <c r="A19" s="44" t="s">
        <v>1596</v>
      </c>
      <c r="B19" s="51"/>
      <c r="C19" s="47"/>
      <c r="D19" s="47"/>
      <c r="E19" s="47"/>
    </row>
    <row r="20" spans="1:5" ht="33.75" customHeight="1" x14ac:dyDescent="0.25">
      <c r="A20" s="44" t="s">
        <v>1597</v>
      </c>
      <c r="B20" s="51"/>
      <c r="C20" s="66" t="s">
        <v>1598</v>
      </c>
      <c r="D20" s="67"/>
      <c r="E20" s="67"/>
    </row>
    <row r="21" spans="1:5" ht="21" customHeight="1" x14ac:dyDescent="0.25">
      <c r="A21" s="44" t="s">
        <v>1599</v>
      </c>
      <c r="B21" s="51"/>
      <c r="C21" s="47"/>
      <c r="D21" s="47"/>
      <c r="E21" s="47"/>
    </row>
    <row r="22" spans="1:5" ht="21" customHeight="1" x14ac:dyDescent="0.25">
      <c r="A22" s="44" t="s">
        <v>1592</v>
      </c>
      <c r="B22" s="43">
        <f>SUM(B18:B21)</f>
        <v>0</v>
      </c>
      <c r="C22" s="47"/>
      <c r="D22" s="47"/>
      <c r="E22" s="47"/>
    </row>
    <row r="23" spans="1:5" ht="15.75" customHeight="1" x14ac:dyDescent="0.25">
      <c r="A23" s="47"/>
      <c r="B23" s="47"/>
      <c r="C23" s="47"/>
      <c r="D23" s="47"/>
      <c r="E23" s="47"/>
    </row>
    <row r="24" spans="1:5" ht="23.25" customHeight="1" x14ac:dyDescent="0.25">
      <c r="A24" s="62" t="s">
        <v>1602</v>
      </c>
      <c r="B24" s="59"/>
      <c r="C24" s="59"/>
      <c r="D24" s="59"/>
      <c r="E24" s="60"/>
    </row>
    <row r="25" spans="1:5" ht="23.25" customHeight="1" x14ac:dyDescent="0.25">
      <c r="A25" s="62" t="s">
        <v>1603</v>
      </c>
      <c r="B25" s="59"/>
      <c r="C25" s="59"/>
      <c r="D25" s="59"/>
      <c r="E25" s="60"/>
    </row>
    <row r="26" spans="1:5" ht="15.75" customHeight="1" x14ac:dyDescent="0.25"/>
    <row r="27" spans="1:5" ht="15.75" customHeight="1" x14ac:dyDescent="0.25"/>
    <row r="28" spans="1:5" ht="15.75" customHeight="1" x14ac:dyDescent="0.25"/>
    <row r="29" spans="1:5" ht="15.75" customHeight="1" x14ac:dyDescent="0.25"/>
    <row r="30" spans="1:5" ht="15.75" customHeight="1" x14ac:dyDescent="0.25"/>
    <row r="31" spans="1:5" ht="15.75" customHeight="1" x14ac:dyDescent="0.25"/>
    <row r="32" spans="1:5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sheetProtection algorithmName="SHA-512" hashValue="6Phg8rOWQp/pq7W7J2nKq/BbXfn6D/xM9c7X7UJg2UywsrbtCsa6cGYS+fHTSI7j53KS9rXRU3ULuQ/5K3eyaA==" saltValue="FmpnAvTuv6ZLNZ15Xvu4KQ==" spinCount="100000" sheet="1" objects="1" scenarios="1" selectLockedCells="1"/>
  <mergeCells count="18">
    <mergeCell ref="B1:E1"/>
    <mergeCell ref="A2:E2"/>
    <mergeCell ref="B3:E3"/>
    <mergeCell ref="B4:E4"/>
    <mergeCell ref="B5:E5"/>
    <mergeCell ref="A6:E6"/>
    <mergeCell ref="A7:E7"/>
    <mergeCell ref="B15:D15"/>
    <mergeCell ref="C20:E20"/>
    <mergeCell ref="A24:E24"/>
    <mergeCell ref="A25:E25"/>
    <mergeCell ref="A8:E8"/>
    <mergeCell ref="B9:D9"/>
    <mergeCell ref="B10:D10"/>
    <mergeCell ref="B11:D11"/>
    <mergeCell ref="B12:D12"/>
    <mergeCell ref="B13:D13"/>
    <mergeCell ref="B14:D14"/>
  </mergeCells>
  <pageMargins left="0.511811024" right="0.511811024" top="0.78740157499999996" bottom="0.78740157499999996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QUADRO DE INFORMAÇÕES</vt:lpstr>
      <vt:lpstr>PROPOSTA DETALHADA</vt:lpstr>
      <vt:lpstr>COMPOSIÇÃO ANÁLITICA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</dc:creator>
  <cp:lastModifiedBy>Eduardo</cp:lastModifiedBy>
  <cp:lastPrinted>2025-02-25T11:54:03Z</cp:lastPrinted>
  <dcterms:created xsi:type="dcterms:W3CDTF">2025-02-25T17:04:47Z</dcterms:created>
  <dcterms:modified xsi:type="dcterms:W3CDTF">2025-02-25T17:14:25Z</dcterms:modified>
</cp:coreProperties>
</file>